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16" windowHeight="9516"/>
  </bookViews>
  <sheets>
    <sheet name="harmonogram 23.02.2017" sheetId="4" r:id="rId1"/>
  </sheets>
  <definedNames>
    <definedName name="_xlnm._FilterDatabase" localSheetId="0" hidden="1">'harmonogram 23.02.2017'!$A$2:$H$105</definedName>
    <definedName name="_xlnm.Print_Area" localSheetId="0">'harmonogram 23.02.2017'!$A$1:$I$107</definedName>
  </definedNames>
  <calcPr calcId="152511"/>
</workbook>
</file>

<file path=xl/calcChain.xml><?xml version="1.0" encoding="utf-8"?>
<calcChain xmlns="http://schemas.openxmlformats.org/spreadsheetml/2006/main">
  <c r="K5" i="4" l="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L25" i="4"/>
  <c r="M25" i="4"/>
  <c r="N25" i="4"/>
  <c r="O25" i="4"/>
  <c r="P25" i="4" s="1"/>
  <c r="S25" i="4" s="1"/>
  <c r="Q25" i="4"/>
  <c r="R25" i="4"/>
  <c r="L26" i="4"/>
  <c r="M26" i="4"/>
  <c r="N26" i="4"/>
  <c r="O26" i="4"/>
  <c r="P26" i="4" s="1"/>
  <c r="S26" i="4" s="1"/>
  <c r="Q26" i="4"/>
  <c r="R26" i="4"/>
  <c r="L27" i="4"/>
  <c r="M27" i="4"/>
  <c r="N27" i="4"/>
  <c r="O27" i="4"/>
  <c r="P27" i="4" s="1"/>
  <c r="S27" i="4" s="1"/>
  <c r="Q27" i="4"/>
  <c r="R27" i="4"/>
  <c r="L28" i="4"/>
  <c r="M28" i="4"/>
  <c r="N28" i="4"/>
  <c r="O28" i="4"/>
  <c r="P28" i="4" s="1"/>
  <c r="S28" i="4" s="1"/>
  <c r="Q28" i="4"/>
  <c r="R28" i="4"/>
  <c r="L29" i="4"/>
  <c r="M29" i="4"/>
  <c r="N29" i="4"/>
  <c r="O29" i="4"/>
  <c r="P29" i="4" s="1"/>
  <c r="S29" i="4" s="1"/>
  <c r="Q29" i="4"/>
  <c r="R29" i="4"/>
  <c r="L30" i="4"/>
  <c r="M30" i="4"/>
  <c r="N30" i="4"/>
  <c r="O30" i="4"/>
  <c r="P30" i="4" s="1"/>
  <c r="S30" i="4" s="1"/>
  <c r="Q30" i="4"/>
  <c r="R30" i="4"/>
  <c r="L31" i="4"/>
  <c r="M31" i="4"/>
  <c r="N31" i="4"/>
  <c r="O31" i="4"/>
  <c r="P31" i="4" s="1"/>
  <c r="S31" i="4" s="1"/>
  <c r="Q31" i="4"/>
  <c r="R31" i="4"/>
  <c r="L32" i="4"/>
  <c r="M32" i="4"/>
  <c r="N32" i="4"/>
  <c r="O32" i="4"/>
  <c r="P32" i="4" s="1"/>
  <c r="S32" i="4" s="1"/>
  <c r="Q32" i="4"/>
  <c r="R32" i="4"/>
  <c r="L33" i="4"/>
  <c r="M33" i="4"/>
  <c r="N33" i="4"/>
  <c r="O33" i="4"/>
  <c r="P33" i="4" s="1"/>
  <c r="S33" i="4" s="1"/>
  <c r="Q33" i="4"/>
  <c r="R33" i="4"/>
  <c r="L34" i="4"/>
  <c r="M34" i="4"/>
  <c r="N34" i="4"/>
  <c r="O34" i="4"/>
  <c r="P34" i="4" s="1"/>
  <c r="S34" i="4" s="1"/>
  <c r="Q34" i="4"/>
  <c r="R34" i="4"/>
  <c r="L35" i="4"/>
  <c r="M35" i="4"/>
  <c r="N35" i="4"/>
  <c r="O35" i="4"/>
  <c r="P35" i="4" s="1"/>
  <c r="S35" i="4" s="1"/>
  <c r="Q35" i="4"/>
  <c r="R35" i="4"/>
  <c r="L36" i="4"/>
  <c r="M36" i="4"/>
  <c r="N36" i="4"/>
  <c r="O36" i="4"/>
  <c r="P36" i="4" s="1"/>
  <c r="S36" i="4" s="1"/>
  <c r="Q36" i="4"/>
  <c r="R36" i="4"/>
  <c r="L37" i="4"/>
  <c r="M37" i="4"/>
  <c r="N37" i="4"/>
  <c r="O37" i="4"/>
  <c r="P37" i="4" s="1"/>
  <c r="S37" i="4" s="1"/>
  <c r="Q37" i="4"/>
  <c r="R37" i="4"/>
  <c r="L38" i="4"/>
  <c r="M38" i="4"/>
  <c r="N38" i="4"/>
  <c r="O38" i="4"/>
  <c r="P38" i="4" s="1"/>
  <c r="S38" i="4" s="1"/>
  <c r="Q38" i="4"/>
  <c r="R38" i="4"/>
  <c r="L39" i="4"/>
  <c r="M39" i="4"/>
  <c r="N39" i="4"/>
  <c r="O39" i="4"/>
  <c r="P39" i="4" s="1"/>
  <c r="S39" i="4" s="1"/>
  <c r="Q39" i="4"/>
  <c r="R39" i="4"/>
  <c r="L40" i="4"/>
  <c r="M40" i="4"/>
  <c r="N40" i="4"/>
  <c r="O40" i="4"/>
  <c r="P40" i="4" s="1"/>
  <c r="S40" i="4" s="1"/>
  <c r="Q40" i="4"/>
  <c r="R40" i="4"/>
  <c r="L41" i="4"/>
  <c r="M41" i="4"/>
  <c r="N41" i="4"/>
  <c r="O41" i="4"/>
  <c r="P41" i="4" s="1"/>
  <c r="S41" i="4" s="1"/>
  <c r="Q41" i="4"/>
  <c r="R41" i="4"/>
  <c r="L42" i="4"/>
  <c r="M42" i="4"/>
  <c r="N42" i="4"/>
  <c r="O42" i="4"/>
  <c r="P42" i="4" s="1"/>
  <c r="S42" i="4" s="1"/>
  <c r="Q42" i="4"/>
  <c r="R42" i="4"/>
  <c r="L43" i="4"/>
  <c r="M43" i="4"/>
  <c r="N43" i="4"/>
  <c r="O43" i="4"/>
  <c r="P43" i="4" s="1"/>
  <c r="S43" i="4" s="1"/>
  <c r="Q43" i="4"/>
  <c r="R43" i="4"/>
  <c r="L44" i="4"/>
  <c r="M44" i="4"/>
  <c r="N44" i="4"/>
  <c r="O44" i="4"/>
  <c r="P44" i="4" s="1"/>
  <c r="S44" i="4" s="1"/>
  <c r="Q44" i="4"/>
  <c r="R44" i="4"/>
  <c r="L45" i="4"/>
  <c r="M45" i="4"/>
  <c r="N45" i="4"/>
  <c r="O45" i="4"/>
  <c r="P45" i="4" s="1"/>
  <c r="S45" i="4" s="1"/>
  <c r="Q45" i="4"/>
  <c r="R45" i="4"/>
  <c r="L46" i="4"/>
  <c r="M46" i="4"/>
  <c r="N46" i="4"/>
  <c r="O46" i="4"/>
  <c r="P46" i="4" s="1"/>
  <c r="S46" i="4" s="1"/>
  <c r="Q46" i="4"/>
  <c r="R46" i="4"/>
  <c r="L47" i="4"/>
  <c r="M47" i="4"/>
  <c r="N47" i="4"/>
  <c r="O47" i="4"/>
  <c r="P47" i="4" s="1"/>
  <c r="S47" i="4" s="1"/>
  <c r="Q47" i="4"/>
  <c r="R47" i="4"/>
  <c r="L48" i="4"/>
  <c r="M48" i="4"/>
  <c r="N48" i="4"/>
  <c r="O48" i="4"/>
  <c r="P48" i="4" s="1"/>
  <c r="S48" i="4" s="1"/>
  <c r="Q48" i="4"/>
  <c r="R48" i="4"/>
  <c r="L49" i="4"/>
  <c r="M49" i="4"/>
  <c r="N49" i="4"/>
  <c r="O49" i="4"/>
  <c r="P49" i="4" s="1"/>
  <c r="S49" i="4" s="1"/>
  <c r="Q49" i="4"/>
  <c r="R49" i="4"/>
  <c r="L50" i="4"/>
  <c r="M50" i="4"/>
  <c r="N50" i="4"/>
  <c r="O50" i="4"/>
  <c r="P50" i="4" s="1"/>
  <c r="S50" i="4" s="1"/>
  <c r="Q50" i="4"/>
  <c r="R50" i="4"/>
  <c r="L51" i="4"/>
  <c r="M51" i="4"/>
  <c r="N51" i="4"/>
  <c r="O51" i="4"/>
  <c r="P51" i="4" s="1"/>
  <c r="S51" i="4" s="1"/>
  <c r="Q51" i="4"/>
  <c r="R51" i="4"/>
  <c r="L52" i="4"/>
  <c r="M52" i="4"/>
  <c r="N52" i="4"/>
  <c r="O52" i="4"/>
  <c r="P52" i="4" s="1"/>
  <c r="S52" i="4" s="1"/>
  <c r="Q52" i="4"/>
  <c r="R52" i="4"/>
  <c r="L53" i="4"/>
  <c r="M53" i="4"/>
  <c r="N53" i="4"/>
  <c r="O53" i="4"/>
  <c r="P53" i="4" s="1"/>
  <c r="S53" i="4" s="1"/>
  <c r="Q53" i="4"/>
  <c r="R53" i="4"/>
  <c r="L54" i="4"/>
  <c r="M54" i="4"/>
  <c r="N54" i="4"/>
  <c r="O54" i="4"/>
  <c r="P54" i="4" s="1"/>
  <c r="S54" i="4" s="1"/>
  <c r="Q54" i="4"/>
  <c r="R54" i="4"/>
  <c r="L55" i="4"/>
  <c r="M55" i="4"/>
  <c r="N55" i="4"/>
  <c r="O55" i="4"/>
  <c r="P55" i="4" s="1"/>
  <c r="S55" i="4" s="1"/>
  <c r="Q55" i="4"/>
  <c r="R55" i="4"/>
  <c r="L56" i="4"/>
  <c r="M56" i="4"/>
  <c r="N56" i="4"/>
  <c r="O56" i="4"/>
  <c r="P56" i="4" s="1"/>
  <c r="S56" i="4" s="1"/>
  <c r="Q56" i="4"/>
  <c r="R56" i="4"/>
  <c r="L57" i="4"/>
  <c r="M57" i="4"/>
  <c r="N57" i="4"/>
  <c r="O57" i="4"/>
  <c r="P57" i="4" s="1"/>
  <c r="S57" i="4" s="1"/>
  <c r="Q57" i="4"/>
  <c r="R57" i="4"/>
  <c r="L58" i="4"/>
  <c r="M58" i="4"/>
  <c r="N58" i="4"/>
  <c r="O58" i="4"/>
  <c r="P58" i="4" s="1"/>
  <c r="S58" i="4" s="1"/>
  <c r="Q58" i="4"/>
  <c r="R58" i="4"/>
  <c r="L59" i="4"/>
  <c r="M59" i="4"/>
  <c r="N59" i="4"/>
  <c r="O59" i="4"/>
  <c r="P59" i="4" s="1"/>
  <c r="S59" i="4" s="1"/>
  <c r="Q59" i="4"/>
  <c r="R59" i="4"/>
  <c r="L60" i="4"/>
  <c r="M60" i="4"/>
  <c r="N60" i="4"/>
  <c r="O60" i="4"/>
  <c r="P60" i="4" s="1"/>
  <c r="S60" i="4" s="1"/>
  <c r="Q60" i="4"/>
  <c r="R60" i="4"/>
  <c r="L61" i="4"/>
  <c r="M61" i="4"/>
  <c r="N61" i="4"/>
  <c r="O61" i="4"/>
  <c r="P61" i="4" s="1"/>
  <c r="S61" i="4" s="1"/>
  <c r="Q61" i="4"/>
  <c r="R61" i="4"/>
  <c r="L62" i="4"/>
  <c r="M62" i="4"/>
  <c r="N62" i="4"/>
  <c r="O62" i="4"/>
  <c r="P62" i="4" s="1"/>
  <c r="S62" i="4" s="1"/>
  <c r="Q62" i="4"/>
  <c r="R62" i="4"/>
  <c r="L63" i="4"/>
  <c r="M63" i="4"/>
  <c r="N63" i="4"/>
  <c r="O63" i="4"/>
  <c r="P63" i="4" s="1"/>
  <c r="Q63" i="4"/>
  <c r="R63" i="4"/>
  <c r="S63" i="4"/>
  <c r="L64" i="4"/>
  <c r="M64" i="4"/>
  <c r="N64" i="4"/>
  <c r="O64" i="4"/>
  <c r="P64" i="4" s="1"/>
  <c r="Q64" i="4"/>
  <c r="R64" i="4"/>
  <c r="S64" i="4"/>
  <c r="L65" i="4"/>
  <c r="M65" i="4"/>
  <c r="N65" i="4"/>
  <c r="O65" i="4"/>
  <c r="P65" i="4" s="1"/>
  <c r="S65" i="4" s="1"/>
  <c r="Q65" i="4"/>
  <c r="R65" i="4"/>
  <c r="L66" i="4"/>
  <c r="M66" i="4"/>
  <c r="N66" i="4"/>
  <c r="O66" i="4"/>
  <c r="P66" i="4" s="1"/>
  <c r="S66" i="4" s="1"/>
  <c r="Q66" i="4"/>
  <c r="R66" i="4"/>
  <c r="L67" i="4"/>
  <c r="M67" i="4"/>
  <c r="N67" i="4"/>
  <c r="O67" i="4"/>
  <c r="P67" i="4" s="1"/>
  <c r="Q67" i="4"/>
  <c r="R67" i="4"/>
  <c r="S67" i="4"/>
  <c r="L68" i="4"/>
  <c r="M68" i="4"/>
  <c r="N68" i="4"/>
  <c r="O68" i="4"/>
  <c r="P68" i="4" s="1"/>
  <c r="Q68" i="4"/>
  <c r="R68" i="4"/>
  <c r="S68" i="4"/>
  <c r="L69" i="4"/>
  <c r="M69" i="4"/>
  <c r="N69" i="4"/>
  <c r="O69" i="4"/>
  <c r="P69" i="4" s="1"/>
  <c r="S69" i="4" s="1"/>
  <c r="Q69" i="4"/>
  <c r="R69" i="4"/>
  <c r="L70" i="4"/>
  <c r="M70" i="4"/>
  <c r="N70" i="4"/>
  <c r="O70" i="4"/>
  <c r="P70" i="4" s="1"/>
  <c r="S70" i="4" s="1"/>
  <c r="Q70" i="4"/>
  <c r="R70" i="4"/>
  <c r="L71" i="4"/>
  <c r="M71" i="4"/>
  <c r="N71" i="4"/>
  <c r="O71" i="4"/>
  <c r="P71" i="4" s="1"/>
  <c r="Q71" i="4"/>
  <c r="R71" i="4"/>
  <c r="S71" i="4"/>
  <c r="L72" i="4"/>
  <c r="M72" i="4"/>
  <c r="N72" i="4"/>
  <c r="O72" i="4"/>
  <c r="P72" i="4" s="1"/>
  <c r="Q72" i="4"/>
  <c r="R72" i="4"/>
  <c r="S72" i="4"/>
  <c r="L73" i="4"/>
  <c r="M73" i="4"/>
  <c r="N73" i="4"/>
  <c r="O73" i="4"/>
  <c r="P73" i="4" s="1"/>
  <c r="S73" i="4" s="1"/>
  <c r="Q73" i="4"/>
  <c r="R73" i="4"/>
  <c r="L74" i="4"/>
  <c r="M74" i="4"/>
  <c r="N74" i="4"/>
  <c r="O74" i="4"/>
  <c r="P74" i="4" s="1"/>
  <c r="S74" i="4" s="1"/>
  <c r="Q74" i="4"/>
  <c r="R74" i="4"/>
  <c r="L75" i="4"/>
  <c r="M75" i="4"/>
  <c r="N75" i="4"/>
  <c r="O75" i="4"/>
  <c r="P75" i="4" s="1"/>
  <c r="Q75" i="4"/>
  <c r="R75" i="4"/>
  <c r="S75" i="4"/>
  <c r="L76" i="4"/>
  <c r="M76" i="4"/>
  <c r="N76" i="4"/>
  <c r="O76" i="4"/>
  <c r="P76" i="4" s="1"/>
  <c r="Q76" i="4"/>
  <c r="R76" i="4"/>
  <c r="S76" i="4"/>
  <c r="L77" i="4"/>
  <c r="M77" i="4"/>
  <c r="N77" i="4"/>
  <c r="O77" i="4"/>
  <c r="P77" i="4" s="1"/>
  <c r="S77" i="4" s="1"/>
  <c r="Q77" i="4"/>
  <c r="R77" i="4"/>
  <c r="L78" i="4"/>
  <c r="M78" i="4"/>
  <c r="N78" i="4"/>
  <c r="O78" i="4"/>
  <c r="P78" i="4" s="1"/>
  <c r="S78" i="4" s="1"/>
  <c r="Q78" i="4"/>
  <c r="R78" i="4"/>
  <c r="L79" i="4"/>
  <c r="M79" i="4"/>
  <c r="N79" i="4"/>
  <c r="O79" i="4"/>
  <c r="P79" i="4" s="1"/>
  <c r="Q79" i="4"/>
  <c r="R79" i="4"/>
  <c r="S79" i="4"/>
  <c r="L80" i="4"/>
  <c r="M80" i="4"/>
  <c r="N80" i="4"/>
  <c r="O80" i="4"/>
  <c r="P80" i="4" s="1"/>
  <c r="Q80" i="4"/>
  <c r="R80" i="4"/>
  <c r="S80" i="4"/>
  <c r="L81" i="4"/>
  <c r="M81" i="4"/>
  <c r="N81" i="4"/>
  <c r="O81" i="4"/>
  <c r="P81" i="4" s="1"/>
  <c r="S81" i="4" s="1"/>
  <c r="Q81" i="4"/>
  <c r="R81" i="4"/>
  <c r="L82" i="4"/>
  <c r="M82" i="4"/>
  <c r="N82" i="4"/>
  <c r="O82" i="4"/>
  <c r="P82" i="4" s="1"/>
  <c r="S82" i="4" s="1"/>
  <c r="Q82" i="4"/>
  <c r="R82" i="4"/>
  <c r="L83" i="4"/>
  <c r="M83" i="4"/>
  <c r="N83" i="4"/>
  <c r="O83" i="4"/>
  <c r="P83" i="4" s="1"/>
  <c r="Q83" i="4"/>
  <c r="R83" i="4"/>
  <c r="S83" i="4"/>
  <c r="L84" i="4"/>
  <c r="M84" i="4"/>
  <c r="N84" i="4"/>
  <c r="O84" i="4"/>
  <c r="P84" i="4" s="1"/>
  <c r="Q84" i="4"/>
  <c r="R84" i="4"/>
  <c r="S84" i="4"/>
  <c r="L85" i="4"/>
  <c r="M85" i="4"/>
  <c r="N85" i="4"/>
  <c r="O85" i="4"/>
  <c r="P85" i="4" s="1"/>
  <c r="S85" i="4" s="1"/>
  <c r="Q85" i="4"/>
  <c r="R85" i="4"/>
  <c r="L86" i="4"/>
  <c r="M86" i="4"/>
  <c r="N86" i="4"/>
  <c r="O86" i="4"/>
  <c r="P86" i="4" s="1"/>
  <c r="S86" i="4" s="1"/>
  <c r="Q86" i="4"/>
  <c r="R86" i="4"/>
  <c r="L87" i="4"/>
  <c r="M87" i="4"/>
  <c r="N87" i="4"/>
  <c r="O87" i="4"/>
  <c r="P87" i="4" s="1"/>
  <c r="Q87" i="4"/>
  <c r="R87" i="4"/>
  <c r="S87" i="4"/>
  <c r="L88" i="4"/>
  <c r="M88" i="4"/>
  <c r="N88" i="4"/>
  <c r="O88" i="4"/>
  <c r="P88" i="4" s="1"/>
  <c r="Q88" i="4"/>
  <c r="R88" i="4"/>
  <c r="S88" i="4"/>
  <c r="L89" i="4"/>
  <c r="M89" i="4"/>
  <c r="N89" i="4"/>
  <c r="O89" i="4"/>
  <c r="P89" i="4" s="1"/>
  <c r="S89" i="4" s="1"/>
  <c r="Q89" i="4"/>
  <c r="R89" i="4"/>
  <c r="L90" i="4"/>
  <c r="M90" i="4"/>
  <c r="N90" i="4"/>
  <c r="O90" i="4"/>
  <c r="P90" i="4" s="1"/>
  <c r="S90" i="4" s="1"/>
  <c r="Q90" i="4"/>
  <c r="R90" i="4"/>
  <c r="L91" i="4"/>
  <c r="M91" i="4"/>
  <c r="N91" i="4"/>
  <c r="O91" i="4"/>
  <c r="P91" i="4" s="1"/>
  <c r="Q91" i="4"/>
  <c r="R91" i="4"/>
  <c r="S91" i="4"/>
  <c r="L92" i="4"/>
  <c r="M92" i="4"/>
  <c r="N92" i="4"/>
  <c r="O92" i="4"/>
  <c r="P92" i="4" s="1"/>
  <c r="Q92" i="4"/>
  <c r="R92" i="4"/>
  <c r="S92" i="4"/>
  <c r="L93" i="4"/>
  <c r="M93" i="4"/>
  <c r="N93" i="4"/>
  <c r="O93" i="4"/>
  <c r="P93" i="4" s="1"/>
  <c r="S93" i="4" s="1"/>
  <c r="Q93" i="4"/>
  <c r="R93" i="4"/>
  <c r="L94" i="4"/>
  <c r="M94" i="4"/>
  <c r="N94" i="4"/>
  <c r="O94" i="4"/>
  <c r="P94" i="4" s="1"/>
  <c r="S94" i="4" s="1"/>
  <c r="Q94" i="4"/>
  <c r="R94" i="4"/>
  <c r="L95" i="4"/>
  <c r="M95" i="4"/>
  <c r="N95" i="4"/>
  <c r="O95" i="4"/>
  <c r="P95" i="4" s="1"/>
  <c r="Q95" i="4"/>
  <c r="R95" i="4"/>
  <c r="S95" i="4"/>
  <c r="L96" i="4"/>
  <c r="M96" i="4"/>
  <c r="N96" i="4"/>
  <c r="O96" i="4"/>
  <c r="P96" i="4" s="1"/>
  <c r="Q96" i="4"/>
  <c r="R96" i="4"/>
  <c r="S96" i="4"/>
  <c r="L97" i="4"/>
  <c r="M97" i="4"/>
  <c r="N97" i="4"/>
  <c r="O97" i="4"/>
  <c r="P97" i="4" s="1"/>
  <c r="S97" i="4" s="1"/>
  <c r="Q97" i="4"/>
  <c r="R97" i="4"/>
  <c r="L98" i="4"/>
  <c r="M98" i="4"/>
  <c r="N98" i="4"/>
  <c r="O98" i="4"/>
  <c r="P98" i="4" s="1"/>
  <c r="S98" i="4" s="1"/>
  <c r="Q98" i="4"/>
  <c r="R98" i="4"/>
  <c r="L99" i="4"/>
  <c r="M99" i="4"/>
  <c r="N99" i="4"/>
  <c r="O99" i="4"/>
  <c r="P99" i="4" s="1"/>
  <c r="Q99" i="4"/>
  <c r="R99" i="4"/>
  <c r="S99" i="4"/>
  <c r="L100" i="4"/>
  <c r="M100" i="4"/>
  <c r="N100" i="4"/>
  <c r="O100" i="4"/>
  <c r="P100" i="4" s="1"/>
  <c r="Q100" i="4"/>
  <c r="R100" i="4"/>
  <c r="S100" i="4"/>
  <c r="L101" i="4"/>
  <c r="M101" i="4"/>
  <c r="N101" i="4"/>
  <c r="O101" i="4"/>
  <c r="P101" i="4" s="1"/>
  <c r="S101" i="4" s="1"/>
  <c r="Q101" i="4"/>
  <c r="R101" i="4"/>
  <c r="L102" i="4"/>
  <c r="M102" i="4"/>
  <c r="N102" i="4"/>
  <c r="O102" i="4"/>
  <c r="P102" i="4" s="1"/>
  <c r="S102" i="4" s="1"/>
  <c r="Q102" i="4"/>
  <c r="R102" i="4"/>
  <c r="L103" i="4"/>
  <c r="M103" i="4"/>
  <c r="N103" i="4"/>
  <c r="O103" i="4"/>
  <c r="P103" i="4" s="1"/>
  <c r="Q103" i="4"/>
  <c r="R103" i="4"/>
  <c r="S103" i="4"/>
  <c r="L104" i="4"/>
  <c r="M104" i="4"/>
  <c r="N104" i="4"/>
  <c r="O104" i="4"/>
  <c r="P104" i="4" s="1"/>
  <c r="Q104" i="4"/>
  <c r="R104" i="4"/>
  <c r="S104" i="4"/>
  <c r="L105" i="4"/>
  <c r="M105" i="4"/>
  <c r="N105" i="4"/>
  <c r="O105" i="4"/>
  <c r="P105" i="4" s="1"/>
  <c r="S105" i="4" s="1"/>
  <c r="Q105" i="4"/>
  <c r="R105" i="4"/>
  <c r="L5" i="4"/>
  <c r="M5" i="4"/>
  <c r="N5" i="4"/>
  <c r="P5" i="4" s="1"/>
  <c r="S5" i="4" s="1"/>
  <c r="O5" i="4"/>
  <c r="Q5" i="4"/>
  <c r="R5" i="4"/>
  <c r="L6" i="4"/>
  <c r="M6" i="4"/>
  <c r="N6" i="4"/>
  <c r="P6" i="4" s="1"/>
  <c r="S6" i="4" s="1"/>
  <c r="O6" i="4"/>
  <c r="Q6" i="4"/>
  <c r="R6" i="4"/>
  <c r="L7" i="4"/>
  <c r="M7" i="4"/>
  <c r="N7" i="4"/>
  <c r="P7" i="4" s="1"/>
  <c r="S7" i="4" s="1"/>
  <c r="O7" i="4"/>
  <c r="Q7" i="4"/>
  <c r="R7" i="4"/>
  <c r="L8" i="4"/>
  <c r="M8" i="4"/>
  <c r="N8" i="4"/>
  <c r="P8" i="4" s="1"/>
  <c r="S8" i="4" s="1"/>
  <c r="O8" i="4"/>
  <c r="Q8" i="4"/>
  <c r="R8" i="4"/>
  <c r="L9" i="4"/>
  <c r="M9" i="4"/>
  <c r="N9" i="4"/>
  <c r="P9" i="4" s="1"/>
  <c r="S9" i="4" s="1"/>
  <c r="O9" i="4"/>
  <c r="Q9" i="4"/>
  <c r="R9" i="4"/>
  <c r="L10" i="4"/>
  <c r="M10" i="4"/>
  <c r="N10" i="4"/>
  <c r="P10" i="4" s="1"/>
  <c r="S10" i="4" s="1"/>
  <c r="O10" i="4"/>
  <c r="Q10" i="4"/>
  <c r="R10" i="4"/>
  <c r="L11" i="4"/>
  <c r="M11" i="4"/>
  <c r="N11" i="4"/>
  <c r="P11" i="4" s="1"/>
  <c r="S11" i="4" s="1"/>
  <c r="O11" i="4"/>
  <c r="Q11" i="4"/>
  <c r="R11" i="4"/>
  <c r="L12" i="4"/>
  <c r="M12" i="4"/>
  <c r="N12" i="4"/>
  <c r="P12" i="4" s="1"/>
  <c r="S12" i="4" s="1"/>
  <c r="O12" i="4"/>
  <c r="Q12" i="4"/>
  <c r="R12" i="4"/>
  <c r="L13" i="4"/>
  <c r="M13" i="4"/>
  <c r="N13" i="4"/>
  <c r="P13" i="4" s="1"/>
  <c r="S13" i="4" s="1"/>
  <c r="O13" i="4"/>
  <c r="Q13" i="4"/>
  <c r="R13" i="4"/>
  <c r="L14" i="4"/>
  <c r="M14" i="4"/>
  <c r="N14" i="4"/>
  <c r="P14" i="4" s="1"/>
  <c r="S14" i="4" s="1"/>
  <c r="O14" i="4"/>
  <c r="Q14" i="4"/>
  <c r="R14" i="4"/>
  <c r="L15" i="4"/>
  <c r="M15" i="4"/>
  <c r="N15" i="4"/>
  <c r="P15" i="4" s="1"/>
  <c r="S15" i="4" s="1"/>
  <c r="O15" i="4"/>
  <c r="Q15" i="4"/>
  <c r="R15" i="4"/>
  <c r="L16" i="4"/>
  <c r="M16" i="4"/>
  <c r="N16" i="4"/>
  <c r="P16" i="4" s="1"/>
  <c r="S16" i="4" s="1"/>
  <c r="O16" i="4"/>
  <c r="Q16" i="4"/>
  <c r="R16" i="4"/>
  <c r="L17" i="4"/>
  <c r="M17" i="4"/>
  <c r="N17" i="4"/>
  <c r="P17" i="4" s="1"/>
  <c r="S17" i="4" s="1"/>
  <c r="O17" i="4"/>
  <c r="Q17" i="4"/>
  <c r="R17" i="4"/>
  <c r="L18" i="4"/>
  <c r="M18" i="4"/>
  <c r="N18" i="4"/>
  <c r="P18" i="4" s="1"/>
  <c r="S18" i="4" s="1"/>
  <c r="O18" i="4"/>
  <c r="Q18" i="4"/>
  <c r="R18" i="4"/>
  <c r="L19" i="4"/>
  <c r="M19" i="4"/>
  <c r="N19" i="4"/>
  <c r="P19" i="4" s="1"/>
  <c r="S19" i="4" s="1"/>
  <c r="O19" i="4"/>
  <c r="Q19" i="4"/>
  <c r="R19" i="4"/>
  <c r="L20" i="4"/>
  <c r="M20" i="4"/>
  <c r="N20" i="4"/>
  <c r="P20" i="4" s="1"/>
  <c r="S20" i="4" s="1"/>
  <c r="O20" i="4"/>
  <c r="Q20" i="4"/>
  <c r="R20" i="4"/>
  <c r="L21" i="4"/>
  <c r="M21" i="4"/>
  <c r="N21" i="4"/>
  <c r="P21" i="4" s="1"/>
  <c r="S21" i="4" s="1"/>
  <c r="O21" i="4"/>
  <c r="Q21" i="4"/>
  <c r="R21" i="4"/>
  <c r="L22" i="4"/>
  <c r="M22" i="4"/>
  <c r="N22" i="4"/>
  <c r="P22" i="4" s="1"/>
  <c r="S22" i="4" s="1"/>
  <c r="O22" i="4"/>
  <c r="Q22" i="4"/>
  <c r="R22" i="4"/>
  <c r="L23" i="4"/>
  <c r="M23" i="4"/>
  <c r="N23" i="4"/>
  <c r="P23" i="4" s="1"/>
  <c r="S23" i="4" s="1"/>
  <c r="O23" i="4"/>
  <c r="Q23" i="4"/>
  <c r="R23" i="4"/>
  <c r="L24" i="4"/>
  <c r="M24" i="4"/>
  <c r="N24" i="4"/>
  <c r="P24" i="4" s="1"/>
  <c r="S24" i="4" s="1"/>
  <c r="O24" i="4"/>
  <c r="Q24" i="4"/>
  <c r="R24" i="4"/>
  <c r="I80" i="4" l="1"/>
  <c r="F80" i="4"/>
  <c r="I29" i="4" l="1"/>
  <c r="I30" i="4"/>
  <c r="I31" i="4"/>
  <c r="F29" i="4"/>
  <c r="F30" i="4"/>
  <c r="F31" i="4"/>
  <c r="F32" i="4"/>
  <c r="F25" i="4" l="1"/>
  <c r="I25" i="4"/>
  <c r="F41" i="4" l="1"/>
  <c r="I41" i="4" s="1"/>
  <c r="F42" i="4"/>
  <c r="I42" i="4" s="1"/>
  <c r="F43" i="4"/>
  <c r="I43" i="4" s="1"/>
  <c r="F44" i="4"/>
  <c r="I44" i="4" s="1"/>
  <c r="F45" i="4"/>
  <c r="I45" i="4" s="1"/>
  <c r="L4" i="4" l="1"/>
  <c r="M4" i="4"/>
  <c r="K4" i="4"/>
  <c r="R4" i="4" l="1"/>
  <c r="Q4" i="4"/>
  <c r="O4" i="4"/>
  <c r="N4" i="4"/>
  <c r="P4" i="4" l="1"/>
  <c r="S4" i="4" s="1"/>
  <c r="R106" i="4"/>
  <c r="O106" i="4"/>
  <c r="N106" i="4"/>
  <c r="F96" i="4" l="1"/>
  <c r="I96" i="4" s="1"/>
  <c r="F97" i="4"/>
  <c r="I97" i="4" s="1"/>
  <c r="F98" i="4"/>
  <c r="I98" i="4" s="1"/>
  <c r="F99" i="4"/>
  <c r="I99" i="4" s="1"/>
  <c r="F100" i="4"/>
  <c r="I100" i="4" s="1"/>
  <c r="F101" i="4"/>
  <c r="I101" i="4" s="1"/>
  <c r="F102" i="4"/>
  <c r="I102" i="4" s="1"/>
  <c r="F103" i="4"/>
  <c r="I103" i="4" s="1"/>
  <c r="F104" i="4"/>
  <c r="I104" i="4" s="1"/>
  <c r="F105" i="4"/>
  <c r="I105" i="4" s="1"/>
  <c r="F23" i="4" l="1"/>
  <c r="I23" i="4" s="1"/>
  <c r="F95" i="4" l="1"/>
  <c r="I95" i="4" s="1"/>
  <c r="F94" i="4"/>
  <c r="I94" i="4" s="1"/>
  <c r="F72" i="4"/>
  <c r="I72" i="4" s="1"/>
  <c r="F73" i="4"/>
  <c r="I73" i="4" s="1"/>
  <c r="F74" i="4"/>
  <c r="I74" i="4" s="1"/>
  <c r="F75" i="4"/>
  <c r="I75" i="4" s="1"/>
  <c r="F76" i="4"/>
  <c r="I76" i="4" s="1"/>
  <c r="F77" i="4"/>
  <c r="I77" i="4" s="1"/>
  <c r="F78" i="4"/>
  <c r="I78" i="4" s="1"/>
  <c r="F79" i="4"/>
  <c r="I79" i="4" s="1"/>
  <c r="F81" i="4"/>
  <c r="I81" i="4" s="1"/>
  <c r="F82" i="4"/>
  <c r="I82" i="4" s="1"/>
  <c r="F83" i="4"/>
  <c r="I83" i="4" s="1"/>
  <c r="F84" i="4"/>
  <c r="I84" i="4" s="1"/>
  <c r="F85" i="4"/>
  <c r="I85" i="4" s="1"/>
  <c r="F86" i="4"/>
  <c r="I86" i="4" s="1"/>
  <c r="F87" i="4"/>
  <c r="I87" i="4" s="1"/>
  <c r="F88" i="4"/>
  <c r="F89" i="4"/>
  <c r="I89" i="4" s="1"/>
  <c r="F90" i="4"/>
  <c r="F91" i="4"/>
  <c r="F92" i="4"/>
  <c r="I92" i="4" s="1"/>
  <c r="F93" i="4"/>
  <c r="I93" i="4" s="1"/>
  <c r="F71" i="4"/>
  <c r="I71" i="4" s="1"/>
  <c r="F70" i="4"/>
  <c r="I70" i="4" s="1"/>
  <c r="I32" i="4"/>
  <c r="F33" i="4"/>
  <c r="I33" i="4" s="1"/>
  <c r="F34" i="4"/>
  <c r="I34" i="4" s="1"/>
  <c r="F35" i="4"/>
  <c r="I35" i="4" s="1"/>
  <c r="F36" i="4"/>
  <c r="I36" i="4" s="1"/>
  <c r="F37" i="4"/>
  <c r="I37" i="4" s="1"/>
  <c r="F38" i="4"/>
  <c r="I38" i="4" s="1"/>
  <c r="F39" i="4"/>
  <c r="I39" i="4" s="1"/>
  <c r="F40" i="4"/>
  <c r="I40" i="4" s="1"/>
  <c r="F46" i="4"/>
  <c r="I46" i="4" s="1"/>
  <c r="F47" i="4"/>
  <c r="I47" i="4" s="1"/>
  <c r="F48" i="4"/>
  <c r="I48" i="4" s="1"/>
  <c r="F49" i="4"/>
  <c r="I49" i="4" s="1"/>
  <c r="F50" i="4"/>
  <c r="I50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9" i="4"/>
  <c r="I59" i="4" s="1"/>
  <c r="F60" i="4"/>
  <c r="I60" i="4" s="1"/>
  <c r="F61" i="4"/>
  <c r="I61" i="4" s="1"/>
  <c r="F62" i="4"/>
  <c r="I62" i="4" s="1"/>
  <c r="F63" i="4"/>
  <c r="I63" i="4" s="1"/>
  <c r="F64" i="4"/>
  <c r="I64" i="4" s="1"/>
  <c r="F65" i="4"/>
  <c r="I65" i="4" s="1"/>
  <c r="F66" i="4"/>
  <c r="I66" i="4" s="1"/>
  <c r="F67" i="4"/>
  <c r="I67" i="4" s="1"/>
  <c r="F68" i="4"/>
  <c r="I68" i="4" s="1"/>
  <c r="F69" i="4"/>
  <c r="I69" i="4" s="1"/>
  <c r="F28" i="4"/>
  <c r="I28" i="4" s="1"/>
  <c r="F27" i="4"/>
  <c r="I27" i="4" s="1"/>
  <c r="F19" i="4"/>
  <c r="I19" i="4" s="1"/>
  <c r="F20" i="4"/>
  <c r="I20" i="4" s="1"/>
  <c r="F21" i="4"/>
  <c r="I21" i="4" s="1"/>
  <c r="F22" i="4"/>
  <c r="I22" i="4" s="1"/>
  <c r="F24" i="4"/>
  <c r="I24" i="4" s="1"/>
  <c r="F26" i="4"/>
  <c r="I26" i="4" s="1"/>
  <c r="F13" i="4"/>
  <c r="I13" i="4" s="1"/>
  <c r="F14" i="4"/>
  <c r="I14" i="4" s="1"/>
  <c r="F15" i="4"/>
  <c r="I15" i="4" s="1"/>
  <c r="F16" i="4"/>
  <c r="I16" i="4" s="1"/>
  <c r="F17" i="4"/>
  <c r="I17" i="4" s="1"/>
  <c r="F18" i="4"/>
  <c r="I18" i="4" s="1"/>
  <c r="F12" i="4"/>
  <c r="I12" i="4" s="1"/>
  <c r="F11" i="4"/>
  <c r="I11" i="4" s="1"/>
  <c r="F5" i="4"/>
  <c r="I5" i="4" s="1"/>
  <c r="F6" i="4"/>
  <c r="I6" i="4" s="1"/>
  <c r="F7" i="4"/>
  <c r="I7" i="4" s="1"/>
  <c r="F8" i="4"/>
  <c r="I8" i="4" s="1"/>
  <c r="F9" i="4"/>
  <c r="I9" i="4" s="1"/>
  <c r="F10" i="4"/>
  <c r="I10" i="4" s="1"/>
  <c r="F4" i="4"/>
  <c r="I4" i="4" s="1"/>
  <c r="H106" i="4" l="1"/>
  <c r="E106" i="4"/>
  <c r="D106" i="4"/>
  <c r="G91" i="4"/>
  <c r="I91" i="4" s="1"/>
  <c r="G90" i="4"/>
  <c r="I90" i="4" s="1"/>
  <c r="G88" i="4"/>
  <c r="I88" i="4" s="1"/>
  <c r="G106" i="4" l="1"/>
  <c r="I106" i="4"/>
  <c r="I107" i="4" s="1"/>
  <c r="S106" i="4" l="1"/>
  <c r="Q106" i="4"/>
</calcChain>
</file>

<file path=xl/sharedStrings.xml><?xml version="1.0" encoding="utf-8"?>
<sst xmlns="http://schemas.openxmlformats.org/spreadsheetml/2006/main" count="228" uniqueCount="45">
  <si>
    <t>Nazwa LGD</t>
  </si>
  <si>
    <t>2016/II</t>
  </si>
  <si>
    <t>2017/I</t>
  </si>
  <si>
    <t>2017/II</t>
  </si>
  <si>
    <t>2018/I</t>
  </si>
  <si>
    <t>2018/II</t>
  </si>
  <si>
    <t>2019/I</t>
  </si>
  <si>
    <t>2019/II</t>
  </si>
  <si>
    <t>2020/II</t>
  </si>
  <si>
    <t>2021/II</t>
  </si>
  <si>
    <t>L.p.</t>
  </si>
  <si>
    <t>Partnerstwo Dla Doliny Baryczy</t>
  </si>
  <si>
    <t>2020/I</t>
  </si>
  <si>
    <t>2021/I</t>
  </si>
  <si>
    <r>
      <rPr>
        <b/>
        <sz val="16"/>
        <color theme="1"/>
        <rFont val="Calibri"/>
        <family val="2"/>
        <charset val="238"/>
        <scheme val="minor"/>
      </rPr>
      <t>Konkursy</t>
    </r>
    <r>
      <rPr>
        <b/>
        <sz val="11"/>
        <color theme="1"/>
        <rFont val="Calibri"/>
        <family val="2"/>
        <charset val="238"/>
        <scheme val="minor"/>
      </rPr>
      <t xml:space="preserve"> 
- inne operacje
</t>
    </r>
    <r>
      <rPr>
        <sz val="11"/>
        <color theme="1"/>
        <rFont val="Calibri"/>
        <family val="2"/>
        <charset val="238"/>
        <scheme val="minor"/>
      </rPr>
      <t>kwota (PLN)</t>
    </r>
  </si>
  <si>
    <t>9 (6+7+8)</t>
  </si>
  <si>
    <r>
      <t xml:space="preserve">Granty
</t>
    </r>
    <r>
      <rPr>
        <sz val="11"/>
        <color theme="1"/>
        <rFont val="Calibri"/>
        <family val="2"/>
        <charset val="238"/>
        <scheme val="minor"/>
      </rPr>
      <t>kwota (PLN)</t>
    </r>
  </si>
  <si>
    <r>
      <t xml:space="preserve">Op.własne
</t>
    </r>
    <r>
      <rPr>
        <sz val="11"/>
        <color theme="1"/>
        <rFont val="Calibri"/>
        <family val="2"/>
        <charset val="238"/>
        <scheme val="minor"/>
      </rPr>
      <t>kwota (PLN)</t>
    </r>
  </si>
  <si>
    <t>Termin plan. naboru</t>
  </si>
  <si>
    <t>6 (4+5)</t>
  </si>
  <si>
    <t>Suma konkursy
(PLN)</t>
  </si>
  <si>
    <r>
      <rPr>
        <b/>
        <sz val="16"/>
        <color theme="1"/>
        <rFont val="Calibri"/>
        <family val="2"/>
        <charset val="238"/>
        <scheme val="minor"/>
      </rPr>
      <t xml:space="preserve">Konkursy
</t>
    </r>
    <r>
      <rPr>
        <b/>
        <sz val="11"/>
        <color theme="1"/>
        <rFont val="Calibri"/>
        <family val="2"/>
        <charset val="238"/>
        <scheme val="minor"/>
      </rPr>
      <t>operacje związane z tworzeniem miejsc pracy (</t>
    </r>
    <r>
      <rPr>
        <b/>
        <u/>
        <sz val="11"/>
        <color theme="1"/>
        <rFont val="Calibri"/>
        <family val="2"/>
        <charset val="238"/>
        <scheme val="minor"/>
      </rPr>
      <t xml:space="preserve">podejmowanie + rozwijanie </t>
    </r>
    <r>
      <rPr>
        <b/>
        <sz val="11"/>
        <color theme="1"/>
        <rFont val="Calibri"/>
        <family val="2"/>
        <charset val="238"/>
        <scheme val="minor"/>
      </rPr>
      <t xml:space="preserve">działalności)
</t>
    </r>
    <r>
      <rPr>
        <sz val="11"/>
        <color theme="1"/>
        <rFont val="Calibri"/>
        <family val="2"/>
        <charset val="238"/>
        <scheme val="minor"/>
      </rPr>
      <t>kwota (PLN)</t>
    </r>
  </si>
  <si>
    <t>Stowarzyszenie "Lokalna Grupa Działania Partnerstwo Kaczawskie"</t>
  </si>
  <si>
    <t>Stowarzyszenie Lokalna Grupa Działania - Partnerstwo Izerskie</t>
  </si>
  <si>
    <t>Stowarzyszenie Lokalna Grupa Działania "Wrzosowa Kraina"</t>
  </si>
  <si>
    <t>Stowarzyszenie Lokalna Grupa Działania Kwiat Lnu</t>
  </si>
  <si>
    <t>Lokalna Grupa Działania Partnerstwo Ducha Gór</t>
  </si>
  <si>
    <t>Stowarzyszenie Lokalna Grupa Działania Gromnik</t>
  </si>
  <si>
    <t>Stowarzyszenie Lokalna Grupa Działania "Szlakiem Granitu"</t>
  </si>
  <si>
    <t>Lokalna Grupa Działania "Ujście Baryczy" Gmin Góra-Niechlów-Wąsosz</t>
  </si>
  <si>
    <t>Stowarzyszenie Lokalna Grupa Działania "Qwsi"</t>
  </si>
  <si>
    <t>Stowarzyszenie Kłodzka Wstęga Sudetów - Lokalna Grupa Działania</t>
  </si>
  <si>
    <t>Stowarzyszenie Lokalna Grupa Działania "Kraina Łęgów Odrzańskich"</t>
  </si>
  <si>
    <t>Lokalna Grupa Działania Dobra Widawa</t>
  </si>
  <si>
    <t>Stowarzyszenie "Ślężanie - Lokalna Grupa Działania"</t>
  </si>
  <si>
    <t>Stowarzyszenie Lokalna Grupa Działania Kraina Wzgórz Trzebnickich</t>
  </si>
  <si>
    <t>Lokalna Grupa Działania "Partnerstwo Sowiogórskie"</t>
  </si>
  <si>
    <r>
      <t xml:space="preserve">Suma całkowita: 
</t>
    </r>
    <r>
      <rPr>
        <sz val="11"/>
        <color theme="1" tint="0.34998626667073579"/>
        <rFont val="Calibri"/>
        <family val="2"/>
        <scheme val="minor"/>
      </rPr>
      <t>(PLN)</t>
    </r>
  </si>
  <si>
    <r>
      <rPr>
        <b/>
        <sz val="16"/>
        <color theme="1"/>
        <rFont val="Calibri"/>
        <family val="2"/>
        <charset val="238"/>
        <scheme val="minor"/>
      </rPr>
      <t>Konkursy</t>
    </r>
    <r>
      <rPr>
        <b/>
        <sz val="11"/>
        <color theme="1"/>
        <rFont val="Calibri"/>
        <family val="2"/>
        <charset val="238"/>
        <scheme val="minor"/>
      </rPr>
      <t xml:space="preserve"> 
- inne operacje
</t>
    </r>
    <r>
      <rPr>
        <sz val="11"/>
        <color theme="1"/>
        <rFont val="Calibri"/>
        <family val="2"/>
        <charset val="238"/>
        <scheme val="minor"/>
      </rPr>
      <t>kwota (EUR)</t>
    </r>
  </si>
  <si>
    <t>Suma konkursy
(EUR)</t>
  </si>
  <si>
    <r>
      <t xml:space="preserve">Granty
</t>
    </r>
    <r>
      <rPr>
        <sz val="11"/>
        <color theme="1"/>
        <rFont val="Calibri"/>
        <family val="2"/>
        <charset val="238"/>
        <scheme val="minor"/>
      </rPr>
      <t>kwota (EUR)</t>
    </r>
  </si>
  <si>
    <r>
      <t xml:space="preserve">Op.własne
</t>
    </r>
    <r>
      <rPr>
        <sz val="11"/>
        <color theme="1"/>
        <rFont val="Calibri"/>
        <family val="2"/>
        <charset val="238"/>
        <scheme val="minor"/>
      </rPr>
      <t>kwota (EUR)</t>
    </r>
  </si>
  <si>
    <r>
      <t xml:space="preserve">Suma całkowita: 
</t>
    </r>
    <r>
      <rPr>
        <sz val="11"/>
        <color theme="1" tint="0.34998626667073579"/>
        <rFont val="Calibri"/>
        <family val="2"/>
        <scheme val="minor"/>
      </rPr>
      <t>(EUR)</t>
    </r>
  </si>
  <si>
    <r>
      <t xml:space="preserve">DANE Z </t>
    </r>
    <r>
      <rPr>
        <u/>
        <sz val="16"/>
        <color theme="1"/>
        <rFont val="Calibri"/>
        <family val="2"/>
        <charset val="238"/>
        <scheme val="minor"/>
      </rPr>
      <t>PIERWOTNEGO</t>
    </r>
    <r>
      <rPr>
        <sz val="16"/>
        <color theme="1"/>
        <rFont val="Calibri"/>
        <family val="2"/>
        <scheme val="minor"/>
      </rPr>
      <t xml:space="preserve"> ZAŁ.2 DO UMOWY RAMOWEJ -HARMONOGRAM NABORÓW 19.2
</t>
    </r>
    <r>
      <rPr>
        <sz val="16"/>
        <color rgb="FFFF0000"/>
        <rFont val="Calibri"/>
        <family val="2"/>
        <charset val="238"/>
        <scheme val="minor"/>
      </rPr>
      <t>[EUR]</t>
    </r>
  </si>
  <si>
    <r>
      <t xml:space="preserve">DANE Z ZAŁ.2 DO UMOWY RAMOWEJ po zmianach-HARMONOGRAM NABORÓW 19.2
</t>
    </r>
    <r>
      <rPr>
        <sz val="16"/>
        <color rgb="FFFF0000"/>
        <rFont val="Calibri"/>
        <family val="2"/>
        <charset val="238"/>
        <scheme val="minor"/>
      </rPr>
      <t>[PLN]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</si>
</sst>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4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2"/>
      <color theme="5" tint="-0.249977111117893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" fontId="0" fillId="0" borderId="0" xfId="0" applyNumberFormat="1"/>
    <xf numFmtId="0" fontId="0" fillId="0" borderId="0" xfId="0" applyFill="1"/>
    <xf numFmtId="1" fontId="0" fillId="0" borderId="0" xfId="0" applyNumberFormat="1" applyFill="1"/>
    <xf numFmtId="4" fontId="5" fillId="0" borderId="0" xfId="0" applyNumberFormat="1" applyFont="1"/>
    <xf numFmtId="0" fontId="4" fillId="0" borderId="1" xfId="0" applyFont="1" applyFill="1" applyBorder="1" applyAlignment="1">
      <alignment horizontal="right" vertical="center" wrapText="1"/>
    </xf>
    <xf numFmtId="4" fontId="5" fillId="0" borderId="0" xfId="0" applyNumberFormat="1" applyFont="1" applyFill="1"/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4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/>
    <xf numFmtId="3" fontId="0" fillId="0" borderId="0" xfId="0" applyNumberFormat="1" applyFill="1"/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/>
    <xf numFmtId="4" fontId="4" fillId="0" borderId="0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18" fillId="2" borderId="4" xfId="0" applyFont="1" applyFill="1" applyBorder="1" applyAlignment="1" applyProtection="1">
      <alignment horizontal="right" vertical="center"/>
    </xf>
    <xf numFmtId="0" fontId="18" fillId="2" borderId="1" xfId="0" applyFont="1" applyFill="1" applyBorder="1" applyAlignment="1" applyProtection="1">
      <alignment horizontal="right" vertical="center"/>
    </xf>
    <xf numFmtId="0" fontId="18" fillId="2" borderId="7" xfId="0" applyFont="1" applyFill="1" applyBorder="1" applyAlignment="1" applyProtection="1">
      <alignment horizontal="right" vertical="center"/>
    </xf>
    <xf numFmtId="0" fontId="18" fillId="2" borderId="4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left" vertical="center"/>
    </xf>
    <xf numFmtId="0" fontId="18" fillId="2" borderId="1" xfId="0" applyFont="1" applyFill="1" applyBorder="1" applyAlignment="1" applyProtection="1">
      <alignment horizontal="left" vertical="center"/>
    </xf>
    <xf numFmtId="0" fontId="18" fillId="2" borderId="7" xfId="0" applyFont="1" applyFill="1" applyBorder="1" applyAlignment="1" applyProtection="1">
      <alignment horizontal="left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0" fontId="18" fillId="2" borderId="9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7"/>
  <sheetViews>
    <sheetView tabSelected="1" view="pageBreakPreview" zoomScale="70" zoomScaleNormal="70" zoomScaleSheetLayoutView="70" workbookViewId="0">
      <pane ySplit="3" topLeftCell="A4" activePane="bottomLeft" state="frozenSplit"/>
      <selection pane="bottomLeft" activeCell="A96" sqref="A96"/>
    </sheetView>
  </sheetViews>
  <sheetFormatPr defaultRowHeight="14.4" x14ac:dyDescent="0.3"/>
  <cols>
    <col min="1" max="1" width="4.44140625" style="2" customWidth="1"/>
    <col min="2" max="2" width="19.33203125" style="2" customWidth="1"/>
    <col min="3" max="3" width="18.109375" style="2" customWidth="1"/>
    <col min="4" max="4" width="28.21875" style="2" customWidth="1"/>
    <col min="5" max="5" width="14.6640625" style="2" customWidth="1"/>
    <col min="6" max="6" width="13.5546875" style="2" customWidth="1"/>
    <col min="7" max="7" width="14.5546875" customWidth="1"/>
    <col min="8" max="8" width="16" customWidth="1"/>
    <col min="9" max="9" width="22.109375" style="2" customWidth="1"/>
    <col min="10" max="10" width="12.77734375" customWidth="1"/>
    <col min="11" max="11" width="4" style="2" bestFit="1" customWidth="1"/>
    <col min="12" max="12" width="19.33203125" style="2" customWidth="1"/>
    <col min="13" max="13" width="18.109375" style="2" customWidth="1"/>
    <col min="14" max="14" width="28.21875" style="2" customWidth="1"/>
    <col min="15" max="15" width="14.6640625" style="2" customWidth="1"/>
    <col min="16" max="16" width="12.88671875" style="2" customWidth="1"/>
    <col min="17" max="17" width="14.5546875" customWidth="1"/>
    <col min="18" max="18" width="16" customWidth="1"/>
    <col min="19" max="19" width="22.109375" style="2" customWidth="1"/>
  </cols>
  <sheetData>
    <row r="1" spans="1:19" ht="39.6" customHeight="1" x14ac:dyDescent="0.3">
      <c r="A1" s="78" t="s">
        <v>44</v>
      </c>
      <c r="B1" s="79"/>
      <c r="C1" s="79"/>
      <c r="D1" s="79"/>
      <c r="E1" s="79"/>
      <c r="F1" s="79"/>
      <c r="G1" s="79"/>
      <c r="H1" s="79"/>
      <c r="I1" s="79"/>
      <c r="K1" s="78" t="s">
        <v>43</v>
      </c>
      <c r="L1" s="79"/>
      <c r="M1" s="79"/>
      <c r="N1" s="79"/>
      <c r="O1" s="79"/>
      <c r="P1" s="79"/>
      <c r="Q1" s="79"/>
      <c r="R1" s="79"/>
      <c r="S1" s="79"/>
    </row>
    <row r="2" spans="1:19" ht="79.2" customHeight="1" x14ac:dyDescent="0.3">
      <c r="A2" s="23" t="s">
        <v>10</v>
      </c>
      <c r="B2" s="23" t="s">
        <v>0</v>
      </c>
      <c r="C2" s="24" t="s">
        <v>18</v>
      </c>
      <c r="D2" s="25" t="s">
        <v>21</v>
      </c>
      <c r="E2" s="7" t="s">
        <v>14</v>
      </c>
      <c r="F2" s="26" t="s">
        <v>20</v>
      </c>
      <c r="G2" s="8" t="s">
        <v>16</v>
      </c>
      <c r="H2" s="8" t="s">
        <v>17</v>
      </c>
      <c r="I2" s="57" t="s">
        <v>37</v>
      </c>
      <c r="K2" s="23" t="s">
        <v>10</v>
      </c>
      <c r="L2" s="23" t="s">
        <v>0</v>
      </c>
      <c r="M2" s="24" t="s">
        <v>18</v>
      </c>
      <c r="N2" s="25" t="s">
        <v>21</v>
      </c>
      <c r="O2" s="7" t="s">
        <v>38</v>
      </c>
      <c r="P2" s="26" t="s">
        <v>39</v>
      </c>
      <c r="Q2" s="8" t="s">
        <v>40</v>
      </c>
      <c r="R2" s="8" t="s">
        <v>41</v>
      </c>
      <c r="S2" s="57" t="s">
        <v>42</v>
      </c>
    </row>
    <row r="3" spans="1:19" s="29" customFormat="1" ht="10.199999999999999" customHeight="1" thickBot="1" x14ac:dyDescent="0.25">
      <c r="A3" s="31">
        <v>1</v>
      </c>
      <c r="B3" s="31">
        <v>2</v>
      </c>
      <c r="C3" s="32">
        <v>3</v>
      </c>
      <c r="D3" s="32">
        <v>4</v>
      </c>
      <c r="E3" s="32">
        <v>5</v>
      </c>
      <c r="F3" s="32" t="s">
        <v>19</v>
      </c>
      <c r="G3" s="32">
        <v>7</v>
      </c>
      <c r="H3" s="32">
        <v>8</v>
      </c>
      <c r="I3" s="32" t="s">
        <v>15</v>
      </c>
      <c r="K3" s="27">
        <v>1</v>
      </c>
      <c r="L3" s="27">
        <v>2</v>
      </c>
      <c r="M3" s="28">
        <v>3</v>
      </c>
      <c r="N3" s="28">
        <v>4</v>
      </c>
      <c r="O3" s="28">
        <v>5</v>
      </c>
      <c r="P3" s="28" t="s">
        <v>19</v>
      </c>
      <c r="Q3" s="28">
        <v>7</v>
      </c>
      <c r="R3" s="28">
        <v>8</v>
      </c>
      <c r="S3" s="28" t="s">
        <v>15</v>
      </c>
    </row>
    <row r="4" spans="1:19" ht="15.6" x14ac:dyDescent="0.3">
      <c r="A4" s="18">
        <v>1</v>
      </c>
      <c r="B4" s="60" t="s">
        <v>22</v>
      </c>
      <c r="C4" s="33" t="s">
        <v>2</v>
      </c>
      <c r="D4" s="34">
        <v>2700000</v>
      </c>
      <c r="E4" s="35">
        <v>1000000</v>
      </c>
      <c r="F4" s="36">
        <f t="shared" ref="F4:F35" si="0">SUM(D4:E4)</f>
        <v>3700000</v>
      </c>
      <c r="G4" s="34">
        <v>300000</v>
      </c>
      <c r="H4" s="37"/>
      <c r="I4" s="38">
        <f t="shared" ref="I4:I35" si="1">SUM(F4,G4,H4)</f>
        <v>4000000</v>
      </c>
      <c r="K4" s="18">
        <f>A4</f>
        <v>1</v>
      </c>
      <c r="L4" s="18" t="str">
        <f t="shared" ref="L4:M4" si="2">B4</f>
        <v>Stowarzyszenie "Lokalna Grupa Działania Partnerstwo Kaczawskie"</v>
      </c>
      <c r="M4" s="18" t="str">
        <f t="shared" si="2"/>
        <v>2017/I</v>
      </c>
      <c r="N4" s="10">
        <f>D4/4</f>
        <v>675000</v>
      </c>
      <c r="O4" s="10">
        <f>E4/4</f>
        <v>250000</v>
      </c>
      <c r="P4" s="16">
        <f t="shared" ref="P4" si="3">SUM(N4:O4)</f>
        <v>925000</v>
      </c>
      <c r="Q4" s="10">
        <f>G4/4</f>
        <v>75000</v>
      </c>
      <c r="R4" s="10">
        <f>H4/4</f>
        <v>0</v>
      </c>
      <c r="S4" s="20">
        <f t="shared" ref="S4" si="4">SUM(P4,Q4,R4)</f>
        <v>1000000</v>
      </c>
    </row>
    <row r="5" spans="1:19" ht="15.6" customHeight="1" x14ac:dyDescent="0.3">
      <c r="A5" s="18">
        <v>2</v>
      </c>
      <c r="B5" s="61" t="s">
        <v>22</v>
      </c>
      <c r="C5" s="19" t="s">
        <v>3</v>
      </c>
      <c r="D5" s="10">
        <v>2300000</v>
      </c>
      <c r="E5" s="10">
        <v>2900000</v>
      </c>
      <c r="F5" s="16">
        <f t="shared" si="0"/>
        <v>5200000</v>
      </c>
      <c r="G5" s="10"/>
      <c r="H5" s="5"/>
      <c r="I5" s="39">
        <f t="shared" si="1"/>
        <v>5200000</v>
      </c>
      <c r="K5" s="18">
        <f t="shared" ref="K5:K68" si="5">A5</f>
        <v>2</v>
      </c>
      <c r="L5" s="18" t="str">
        <f t="shared" ref="L5:L25" si="6">B5</f>
        <v>Stowarzyszenie "Lokalna Grupa Działania Partnerstwo Kaczawskie"</v>
      </c>
      <c r="M5" s="18" t="str">
        <f t="shared" ref="M5:M25" si="7">C5</f>
        <v>2017/II</v>
      </c>
      <c r="N5" s="10">
        <f t="shared" ref="N5:N25" si="8">D5/4</f>
        <v>575000</v>
      </c>
      <c r="O5" s="10">
        <f t="shared" ref="O5:O25" si="9">E5/4</f>
        <v>725000</v>
      </c>
      <c r="P5" s="16">
        <f t="shared" ref="P5:P25" si="10">SUM(N5:O5)</f>
        <v>1300000</v>
      </c>
      <c r="Q5" s="10">
        <f t="shared" ref="Q5:Q25" si="11">G5/4</f>
        <v>0</v>
      </c>
      <c r="R5" s="10">
        <f t="shared" ref="R5:R25" si="12">H5/4</f>
        <v>0</v>
      </c>
      <c r="S5" s="20">
        <f t="shared" ref="S5:S25" si="13">SUM(P5,Q5,R5)</f>
        <v>1300000</v>
      </c>
    </row>
    <row r="6" spans="1:19" ht="15.6" customHeight="1" x14ac:dyDescent="0.3">
      <c r="A6" s="18">
        <v>3</v>
      </c>
      <c r="B6" s="61" t="s">
        <v>22</v>
      </c>
      <c r="C6" s="19" t="s">
        <v>5</v>
      </c>
      <c r="D6" s="10"/>
      <c r="E6" s="10"/>
      <c r="F6" s="16">
        <f t="shared" si="0"/>
        <v>0</v>
      </c>
      <c r="G6" s="10"/>
      <c r="H6" s="5">
        <v>50000</v>
      </c>
      <c r="I6" s="39">
        <f t="shared" si="1"/>
        <v>50000</v>
      </c>
      <c r="K6" s="18">
        <f t="shared" si="5"/>
        <v>3</v>
      </c>
      <c r="L6" s="18" t="str">
        <f t="shared" si="6"/>
        <v>Stowarzyszenie "Lokalna Grupa Działania Partnerstwo Kaczawskie"</v>
      </c>
      <c r="M6" s="18" t="str">
        <f t="shared" si="7"/>
        <v>2018/II</v>
      </c>
      <c r="N6" s="10">
        <f t="shared" si="8"/>
        <v>0</v>
      </c>
      <c r="O6" s="10">
        <f t="shared" si="9"/>
        <v>0</v>
      </c>
      <c r="P6" s="16">
        <f t="shared" si="10"/>
        <v>0</v>
      </c>
      <c r="Q6" s="10">
        <f t="shared" si="11"/>
        <v>0</v>
      </c>
      <c r="R6" s="10">
        <f t="shared" si="12"/>
        <v>12500</v>
      </c>
      <c r="S6" s="20">
        <f t="shared" si="13"/>
        <v>12500</v>
      </c>
    </row>
    <row r="7" spans="1:19" ht="15.6" customHeight="1" x14ac:dyDescent="0.3">
      <c r="A7" s="18">
        <v>4</v>
      </c>
      <c r="B7" s="61" t="s">
        <v>22</v>
      </c>
      <c r="C7" s="19" t="s">
        <v>6</v>
      </c>
      <c r="D7" s="10"/>
      <c r="E7" s="10"/>
      <c r="F7" s="16">
        <f t="shared" si="0"/>
        <v>0</v>
      </c>
      <c r="G7" s="10">
        <v>300000</v>
      </c>
      <c r="H7" s="10"/>
      <c r="I7" s="39">
        <f t="shared" si="1"/>
        <v>300000</v>
      </c>
      <c r="K7" s="18">
        <f t="shared" si="5"/>
        <v>4</v>
      </c>
      <c r="L7" s="18" t="str">
        <f t="shared" si="6"/>
        <v>Stowarzyszenie "Lokalna Grupa Działania Partnerstwo Kaczawskie"</v>
      </c>
      <c r="M7" s="18" t="str">
        <f t="shared" si="7"/>
        <v>2019/I</v>
      </c>
      <c r="N7" s="10">
        <f t="shared" si="8"/>
        <v>0</v>
      </c>
      <c r="O7" s="10">
        <f t="shared" si="9"/>
        <v>0</v>
      </c>
      <c r="P7" s="16">
        <f t="shared" si="10"/>
        <v>0</v>
      </c>
      <c r="Q7" s="10">
        <f t="shared" si="11"/>
        <v>75000</v>
      </c>
      <c r="R7" s="10">
        <f t="shared" si="12"/>
        <v>0</v>
      </c>
      <c r="S7" s="20">
        <f t="shared" si="13"/>
        <v>75000</v>
      </c>
    </row>
    <row r="8" spans="1:19" ht="15.6" customHeight="1" x14ac:dyDescent="0.3">
      <c r="A8" s="18">
        <v>5</v>
      </c>
      <c r="B8" s="61" t="s">
        <v>22</v>
      </c>
      <c r="C8" s="19" t="s">
        <v>7</v>
      </c>
      <c r="D8" s="10"/>
      <c r="E8" s="10">
        <v>50000</v>
      </c>
      <c r="F8" s="16">
        <f t="shared" si="0"/>
        <v>50000</v>
      </c>
      <c r="G8" s="10"/>
      <c r="H8" s="10">
        <v>50000</v>
      </c>
      <c r="I8" s="39">
        <f t="shared" si="1"/>
        <v>100000</v>
      </c>
      <c r="K8" s="18">
        <f t="shared" si="5"/>
        <v>5</v>
      </c>
      <c r="L8" s="18" t="str">
        <f t="shared" si="6"/>
        <v>Stowarzyszenie "Lokalna Grupa Działania Partnerstwo Kaczawskie"</v>
      </c>
      <c r="M8" s="18" t="str">
        <f t="shared" si="7"/>
        <v>2019/II</v>
      </c>
      <c r="N8" s="10">
        <f t="shared" si="8"/>
        <v>0</v>
      </c>
      <c r="O8" s="10">
        <f t="shared" si="9"/>
        <v>12500</v>
      </c>
      <c r="P8" s="16">
        <f t="shared" si="10"/>
        <v>12500</v>
      </c>
      <c r="Q8" s="10">
        <f t="shared" si="11"/>
        <v>0</v>
      </c>
      <c r="R8" s="10">
        <f t="shared" si="12"/>
        <v>12500</v>
      </c>
      <c r="S8" s="20">
        <f t="shared" si="13"/>
        <v>25000</v>
      </c>
    </row>
    <row r="9" spans="1:19" ht="15.6" customHeight="1" x14ac:dyDescent="0.3">
      <c r="A9" s="18">
        <v>6</v>
      </c>
      <c r="B9" s="61" t="s">
        <v>22</v>
      </c>
      <c r="C9" s="19" t="s">
        <v>8</v>
      </c>
      <c r="D9" s="10"/>
      <c r="E9" s="10"/>
      <c r="F9" s="16">
        <f t="shared" si="0"/>
        <v>0</v>
      </c>
      <c r="G9" s="10">
        <v>300000</v>
      </c>
      <c r="H9" s="5"/>
      <c r="I9" s="39">
        <f t="shared" si="1"/>
        <v>300000</v>
      </c>
      <c r="K9" s="18">
        <f t="shared" si="5"/>
        <v>6</v>
      </c>
      <c r="L9" s="18" t="str">
        <f t="shared" si="6"/>
        <v>Stowarzyszenie "Lokalna Grupa Działania Partnerstwo Kaczawskie"</v>
      </c>
      <c r="M9" s="18" t="str">
        <f t="shared" si="7"/>
        <v>2020/II</v>
      </c>
      <c r="N9" s="10">
        <f t="shared" si="8"/>
        <v>0</v>
      </c>
      <c r="O9" s="10">
        <f t="shared" si="9"/>
        <v>0</v>
      </c>
      <c r="P9" s="16">
        <f t="shared" si="10"/>
        <v>0</v>
      </c>
      <c r="Q9" s="10">
        <f t="shared" si="11"/>
        <v>75000</v>
      </c>
      <c r="R9" s="10">
        <f t="shared" si="12"/>
        <v>0</v>
      </c>
      <c r="S9" s="20">
        <f t="shared" si="13"/>
        <v>75000</v>
      </c>
    </row>
    <row r="10" spans="1:19" ht="15.6" customHeight="1" thickBot="1" x14ac:dyDescent="0.35">
      <c r="A10" s="18">
        <v>7</v>
      </c>
      <c r="B10" s="61" t="s">
        <v>22</v>
      </c>
      <c r="C10" s="19" t="s">
        <v>9</v>
      </c>
      <c r="D10" s="10"/>
      <c r="E10" s="10">
        <v>50000</v>
      </c>
      <c r="F10" s="16">
        <f t="shared" si="0"/>
        <v>50000</v>
      </c>
      <c r="G10" s="10"/>
      <c r="H10" s="10"/>
      <c r="I10" s="39">
        <f t="shared" si="1"/>
        <v>50000</v>
      </c>
      <c r="K10" s="18">
        <f t="shared" si="5"/>
        <v>7</v>
      </c>
      <c r="L10" s="18" t="str">
        <f t="shared" si="6"/>
        <v>Stowarzyszenie "Lokalna Grupa Działania Partnerstwo Kaczawskie"</v>
      </c>
      <c r="M10" s="18" t="str">
        <f t="shared" si="7"/>
        <v>2021/II</v>
      </c>
      <c r="N10" s="10">
        <f t="shared" si="8"/>
        <v>0</v>
      </c>
      <c r="O10" s="10">
        <f t="shared" si="9"/>
        <v>12500</v>
      </c>
      <c r="P10" s="16">
        <f t="shared" si="10"/>
        <v>12500</v>
      </c>
      <c r="Q10" s="10">
        <f t="shared" si="11"/>
        <v>0</v>
      </c>
      <c r="R10" s="10">
        <f t="shared" si="12"/>
        <v>0</v>
      </c>
      <c r="S10" s="20">
        <f t="shared" si="13"/>
        <v>12500</v>
      </c>
    </row>
    <row r="11" spans="1:19" ht="15.6" x14ac:dyDescent="0.3">
      <c r="A11" s="18">
        <v>8</v>
      </c>
      <c r="B11" s="60" t="s">
        <v>23</v>
      </c>
      <c r="C11" s="33" t="s">
        <v>1</v>
      </c>
      <c r="D11" s="34">
        <v>2300000</v>
      </c>
      <c r="E11" s="34">
        <v>1500000</v>
      </c>
      <c r="F11" s="36">
        <f t="shared" si="0"/>
        <v>3800000</v>
      </c>
      <c r="G11" s="34">
        <v>300000</v>
      </c>
      <c r="H11" s="37"/>
      <c r="I11" s="38">
        <f t="shared" si="1"/>
        <v>4100000</v>
      </c>
      <c r="K11" s="18">
        <f t="shared" si="5"/>
        <v>8</v>
      </c>
      <c r="L11" s="18" t="str">
        <f t="shared" si="6"/>
        <v>Stowarzyszenie Lokalna Grupa Działania - Partnerstwo Izerskie</v>
      </c>
      <c r="M11" s="18" t="str">
        <f t="shared" si="7"/>
        <v>2016/II</v>
      </c>
      <c r="N11" s="10">
        <f t="shared" si="8"/>
        <v>575000</v>
      </c>
      <c r="O11" s="10">
        <f t="shared" si="9"/>
        <v>375000</v>
      </c>
      <c r="P11" s="16">
        <f t="shared" si="10"/>
        <v>950000</v>
      </c>
      <c r="Q11" s="10">
        <f t="shared" si="11"/>
        <v>75000</v>
      </c>
      <c r="R11" s="10">
        <f t="shared" si="12"/>
        <v>0</v>
      </c>
      <c r="S11" s="20">
        <f t="shared" si="13"/>
        <v>1025000</v>
      </c>
    </row>
    <row r="12" spans="1:19" ht="15.6" customHeight="1" x14ac:dyDescent="0.3">
      <c r="A12" s="18">
        <v>9</v>
      </c>
      <c r="B12" s="61" t="s">
        <v>23</v>
      </c>
      <c r="C12" s="19" t="s">
        <v>2</v>
      </c>
      <c r="D12" s="10">
        <v>1600000</v>
      </c>
      <c r="E12" s="10">
        <v>3500000</v>
      </c>
      <c r="F12" s="16">
        <f t="shared" si="0"/>
        <v>5100000</v>
      </c>
      <c r="G12" s="10"/>
      <c r="H12" s="10"/>
      <c r="I12" s="39">
        <f t="shared" si="1"/>
        <v>5100000</v>
      </c>
      <c r="K12" s="18">
        <f t="shared" si="5"/>
        <v>9</v>
      </c>
      <c r="L12" s="18" t="str">
        <f t="shared" si="6"/>
        <v>Stowarzyszenie Lokalna Grupa Działania - Partnerstwo Izerskie</v>
      </c>
      <c r="M12" s="18" t="str">
        <f t="shared" si="7"/>
        <v>2017/I</v>
      </c>
      <c r="N12" s="10">
        <f t="shared" si="8"/>
        <v>400000</v>
      </c>
      <c r="O12" s="10">
        <f t="shared" si="9"/>
        <v>875000</v>
      </c>
      <c r="P12" s="16">
        <f t="shared" si="10"/>
        <v>1275000</v>
      </c>
      <c r="Q12" s="10">
        <f t="shared" si="11"/>
        <v>0</v>
      </c>
      <c r="R12" s="10">
        <f t="shared" si="12"/>
        <v>0</v>
      </c>
      <c r="S12" s="20">
        <f t="shared" si="13"/>
        <v>1275000</v>
      </c>
    </row>
    <row r="13" spans="1:19" ht="15.6" customHeight="1" x14ac:dyDescent="0.3">
      <c r="A13" s="18">
        <v>10</v>
      </c>
      <c r="B13" s="61" t="s">
        <v>23</v>
      </c>
      <c r="C13" s="19" t="s">
        <v>3</v>
      </c>
      <c r="D13" s="10">
        <v>1900000</v>
      </c>
      <c r="E13" s="10">
        <v>1100000</v>
      </c>
      <c r="F13" s="16">
        <f t="shared" si="0"/>
        <v>3000000</v>
      </c>
      <c r="G13" s="10">
        <v>300000</v>
      </c>
      <c r="H13" s="5">
        <v>50000</v>
      </c>
      <c r="I13" s="39">
        <f t="shared" si="1"/>
        <v>3350000</v>
      </c>
      <c r="K13" s="18">
        <f t="shared" si="5"/>
        <v>10</v>
      </c>
      <c r="L13" s="18" t="str">
        <f t="shared" si="6"/>
        <v>Stowarzyszenie Lokalna Grupa Działania - Partnerstwo Izerskie</v>
      </c>
      <c r="M13" s="18" t="str">
        <f t="shared" si="7"/>
        <v>2017/II</v>
      </c>
      <c r="N13" s="10">
        <f t="shared" si="8"/>
        <v>475000</v>
      </c>
      <c r="O13" s="10">
        <f t="shared" si="9"/>
        <v>275000</v>
      </c>
      <c r="P13" s="16">
        <f t="shared" si="10"/>
        <v>750000</v>
      </c>
      <c r="Q13" s="10">
        <f t="shared" si="11"/>
        <v>75000</v>
      </c>
      <c r="R13" s="10">
        <f t="shared" si="12"/>
        <v>12500</v>
      </c>
      <c r="S13" s="20">
        <f t="shared" si="13"/>
        <v>837500</v>
      </c>
    </row>
    <row r="14" spans="1:19" ht="15.6" customHeight="1" x14ac:dyDescent="0.3">
      <c r="A14" s="18">
        <v>11</v>
      </c>
      <c r="B14" s="61" t="s">
        <v>23</v>
      </c>
      <c r="C14" s="19" t="s">
        <v>4</v>
      </c>
      <c r="D14" s="10">
        <v>1400000</v>
      </c>
      <c r="E14" s="10">
        <v>500000</v>
      </c>
      <c r="F14" s="16">
        <f t="shared" si="0"/>
        <v>1900000</v>
      </c>
      <c r="G14" s="10"/>
      <c r="H14" s="5"/>
      <c r="I14" s="39">
        <f t="shared" si="1"/>
        <v>1900000</v>
      </c>
      <c r="K14" s="18">
        <f t="shared" si="5"/>
        <v>11</v>
      </c>
      <c r="L14" s="18" t="str">
        <f t="shared" si="6"/>
        <v>Stowarzyszenie Lokalna Grupa Działania - Partnerstwo Izerskie</v>
      </c>
      <c r="M14" s="18" t="str">
        <f t="shared" si="7"/>
        <v>2018/I</v>
      </c>
      <c r="N14" s="10">
        <f t="shared" si="8"/>
        <v>350000</v>
      </c>
      <c r="O14" s="10">
        <f t="shared" si="9"/>
        <v>125000</v>
      </c>
      <c r="P14" s="16">
        <f t="shared" si="10"/>
        <v>475000</v>
      </c>
      <c r="Q14" s="10">
        <f t="shared" si="11"/>
        <v>0</v>
      </c>
      <c r="R14" s="10">
        <f t="shared" si="12"/>
        <v>0</v>
      </c>
      <c r="S14" s="20">
        <f t="shared" si="13"/>
        <v>475000</v>
      </c>
    </row>
    <row r="15" spans="1:19" ht="15.6" customHeight="1" x14ac:dyDescent="0.3">
      <c r="A15" s="18">
        <v>12</v>
      </c>
      <c r="B15" s="61" t="s">
        <v>23</v>
      </c>
      <c r="C15" s="19" t="s">
        <v>5</v>
      </c>
      <c r="D15" s="10">
        <v>0</v>
      </c>
      <c r="E15" s="10">
        <v>0</v>
      </c>
      <c r="F15" s="16">
        <f t="shared" si="0"/>
        <v>0</v>
      </c>
      <c r="G15" s="10">
        <v>250000</v>
      </c>
      <c r="H15" s="5"/>
      <c r="I15" s="39">
        <f t="shared" si="1"/>
        <v>250000</v>
      </c>
      <c r="K15" s="18">
        <f t="shared" si="5"/>
        <v>12</v>
      </c>
      <c r="L15" s="18" t="str">
        <f t="shared" si="6"/>
        <v>Stowarzyszenie Lokalna Grupa Działania - Partnerstwo Izerskie</v>
      </c>
      <c r="M15" s="18" t="str">
        <f t="shared" si="7"/>
        <v>2018/II</v>
      </c>
      <c r="N15" s="10">
        <f t="shared" si="8"/>
        <v>0</v>
      </c>
      <c r="O15" s="10">
        <f t="shared" si="9"/>
        <v>0</v>
      </c>
      <c r="P15" s="16">
        <f t="shared" si="10"/>
        <v>0</v>
      </c>
      <c r="Q15" s="10">
        <f t="shared" si="11"/>
        <v>62500</v>
      </c>
      <c r="R15" s="10">
        <f t="shared" si="12"/>
        <v>0</v>
      </c>
      <c r="S15" s="20">
        <f t="shared" si="13"/>
        <v>62500</v>
      </c>
    </row>
    <row r="16" spans="1:19" ht="15.6" customHeight="1" x14ac:dyDescent="0.3">
      <c r="A16" s="18">
        <v>13</v>
      </c>
      <c r="B16" s="61" t="s">
        <v>23</v>
      </c>
      <c r="C16" s="19" t="s">
        <v>6</v>
      </c>
      <c r="D16" s="10">
        <v>0</v>
      </c>
      <c r="E16" s="10">
        <v>0</v>
      </c>
      <c r="F16" s="16">
        <f t="shared" si="0"/>
        <v>0</v>
      </c>
      <c r="G16" s="10">
        <v>300000</v>
      </c>
      <c r="H16" s="5"/>
      <c r="I16" s="39">
        <f t="shared" si="1"/>
        <v>300000</v>
      </c>
      <c r="K16" s="18">
        <f t="shared" si="5"/>
        <v>13</v>
      </c>
      <c r="L16" s="18" t="str">
        <f t="shared" si="6"/>
        <v>Stowarzyszenie Lokalna Grupa Działania - Partnerstwo Izerskie</v>
      </c>
      <c r="M16" s="18" t="str">
        <f t="shared" si="7"/>
        <v>2019/I</v>
      </c>
      <c r="N16" s="10">
        <f t="shared" si="8"/>
        <v>0</v>
      </c>
      <c r="O16" s="10">
        <f t="shared" si="9"/>
        <v>0</v>
      </c>
      <c r="P16" s="16">
        <f t="shared" si="10"/>
        <v>0</v>
      </c>
      <c r="Q16" s="10">
        <f t="shared" si="11"/>
        <v>75000</v>
      </c>
      <c r="R16" s="10">
        <f t="shared" si="12"/>
        <v>0</v>
      </c>
      <c r="S16" s="20">
        <f t="shared" si="13"/>
        <v>75000</v>
      </c>
    </row>
    <row r="17" spans="1:19" ht="15.6" customHeight="1" x14ac:dyDescent="0.3">
      <c r="A17" s="18">
        <v>14</v>
      </c>
      <c r="B17" s="61" t="s">
        <v>23</v>
      </c>
      <c r="C17" s="19" t="s">
        <v>7</v>
      </c>
      <c r="D17" s="10">
        <v>0</v>
      </c>
      <c r="E17" s="10">
        <v>0</v>
      </c>
      <c r="F17" s="16">
        <f t="shared" si="0"/>
        <v>0</v>
      </c>
      <c r="G17" s="10"/>
      <c r="H17" s="5"/>
      <c r="I17" s="39">
        <f t="shared" si="1"/>
        <v>0</v>
      </c>
      <c r="K17" s="18">
        <f t="shared" si="5"/>
        <v>14</v>
      </c>
      <c r="L17" s="18" t="str">
        <f t="shared" si="6"/>
        <v>Stowarzyszenie Lokalna Grupa Działania - Partnerstwo Izerskie</v>
      </c>
      <c r="M17" s="18" t="str">
        <f t="shared" si="7"/>
        <v>2019/II</v>
      </c>
      <c r="N17" s="10">
        <f t="shared" si="8"/>
        <v>0</v>
      </c>
      <c r="O17" s="10">
        <f t="shared" si="9"/>
        <v>0</v>
      </c>
      <c r="P17" s="16">
        <f t="shared" si="10"/>
        <v>0</v>
      </c>
      <c r="Q17" s="10">
        <f t="shared" si="11"/>
        <v>0</v>
      </c>
      <c r="R17" s="10">
        <f t="shared" si="12"/>
        <v>0</v>
      </c>
      <c r="S17" s="20">
        <f t="shared" si="13"/>
        <v>0</v>
      </c>
    </row>
    <row r="18" spans="1:19" ht="16.2" customHeight="1" thickBot="1" x14ac:dyDescent="0.35">
      <c r="A18" s="18">
        <v>15</v>
      </c>
      <c r="B18" s="62" t="s">
        <v>23</v>
      </c>
      <c r="C18" s="40" t="s">
        <v>8</v>
      </c>
      <c r="D18" s="41">
        <v>0</v>
      </c>
      <c r="E18" s="41">
        <v>0</v>
      </c>
      <c r="F18" s="42">
        <f t="shared" si="0"/>
        <v>0</v>
      </c>
      <c r="G18" s="41"/>
      <c r="H18" s="43"/>
      <c r="I18" s="44">
        <f t="shared" si="1"/>
        <v>0</v>
      </c>
      <c r="K18" s="18">
        <f t="shared" si="5"/>
        <v>15</v>
      </c>
      <c r="L18" s="18" t="str">
        <f t="shared" si="6"/>
        <v>Stowarzyszenie Lokalna Grupa Działania - Partnerstwo Izerskie</v>
      </c>
      <c r="M18" s="18" t="str">
        <f t="shared" si="7"/>
        <v>2020/II</v>
      </c>
      <c r="N18" s="10">
        <f t="shared" si="8"/>
        <v>0</v>
      </c>
      <c r="O18" s="10">
        <f t="shared" si="9"/>
        <v>0</v>
      </c>
      <c r="P18" s="16">
        <f t="shared" si="10"/>
        <v>0</v>
      </c>
      <c r="Q18" s="10">
        <f t="shared" si="11"/>
        <v>0</v>
      </c>
      <c r="R18" s="10">
        <f t="shared" si="12"/>
        <v>0</v>
      </c>
      <c r="S18" s="20">
        <f t="shared" si="13"/>
        <v>0</v>
      </c>
    </row>
    <row r="19" spans="1:19" ht="15.6" x14ac:dyDescent="0.3">
      <c r="A19" s="18">
        <v>16</v>
      </c>
      <c r="B19" s="60" t="s">
        <v>24</v>
      </c>
      <c r="C19" s="33" t="s">
        <v>2</v>
      </c>
      <c r="D19" s="34">
        <v>2200000</v>
      </c>
      <c r="E19" s="34">
        <v>3770000</v>
      </c>
      <c r="F19" s="36">
        <f t="shared" si="0"/>
        <v>5970000</v>
      </c>
      <c r="G19" s="34">
        <v>230000</v>
      </c>
      <c r="H19" s="34">
        <v>100000</v>
      </c>
      <c r="I19" s="38">
        <f t="shared" si="1"/>
        <v>6300000</v>
      </c>
      <c r="K19" s="18">
        <f t="shared" si="5"/>
        <v>16</v>
      </c>
      <c r="L19" s="18" t="str">
        <f t="shared" si="6"/>
        <v>Stowarzyszenie Lokalna Grupa Działania "Wrzosowa Kraina"</v>
      </c>
      <c r="M19" s="18" t="str">
        <f t="shared" si="7"/>
        <v>2017/I</v>
      </c>
      <c r="N19" s="10">
        <f t="shared" si="8"/>
        <v>550000</v>
      </c>
      <c r="O19" s="10">
        <f t="shared" si="9"/>
        <v>942500</v>
      </c>
      <c r="P19" s="16">
        <f t="shared" si="10"/>
        <v>1492500</v>
      </c>
      <c r="Q19" s="10">
        <f t="shared" si="11"/>
        <v>57500</v>
      </c>
      <c r="R19" s="10">
        <f t="shared" si="12"/>
        <v>25000</v>
      </c>
      <c r="S19" s="20">
        <f t="shared" si="13"/>
        <v>1575000</v>
      </c>
    </row>
    <row r="20" spans="1:19" ht="15.6" customHeight="1" x14ac:dyDescent="0.3">
      <c r="A20" s="18">
        <v>17</v>
      </c>
      <c r="B20" s="61" t="s">
        <v>24</v>
      </c>
      <c r="C20" s="19" t="s">
        <v>3</v>
      </c>
      <c r="D20" s="10"/>
      <c r="E20" s="10">
        <v>1500000</v>
      </c>
      <c r="F20" s="16">
        <f t="shared" si="0"/>
        <v>1500000</v>
      </c>
      <c r="G20" s="10"/>
      <c r="H20" s="5"/>
      <c r="I20" s="39">
        <f t="shared" si="1"/>
        <v>1500000</v>
      </c>
      <c r="K20" s="18">
        <f t="shared" si="5"/>
        <v>17</v>
      </c>
      <c r="L20" s="18" t="str">
        <f t="shared" si="6"/>
        <v>Stowarzyszenie Lokalna Grupa Działania "Wrzosowa Kraina"</v>
      </c>
      <c r="M20" s="18" t="str">
        <f t="shared" si="7"/>
        <v>2017/II</v>
      </c>
      <c r="N20" s="10">
        <f t="shared" si="8"/>
        <v>0</v>
      </c>
      <c r="O20" s="10">
        <f t="shared" si="9"/>
        <v>375000</v>
      </c>
      <c r="P20" s="16">
        <f t="shared" si="10"/>
        <v>375000</v>
      </c>
      <c r="Q20" s="10">
        <f t="shared" si="11"/>
        <v>0</v>
      </c>
      <c r="R20" s="10">
        <f t="shared" si="12"/>
        <v>0</v>
      </c>
      <c r="S20" s="20">
        <f t="shared" si="13"/>
        <v>375000</v>
      </c>
    </row>
    <row r="21" spans="1:19" ht="15.6" customHeight="1" x14ac:dyDescent="0.3">
      <c r="A21" s="18">
        <v>18</v>
      </c>
      <c r="B21" s="61" t="s">
        <v>24</v>
      </c>
      <c r="C21" s="19" t="s">
        <v>6</v>
      </c>
      <c r="D21" s="10">
        <v>1700000</v>
      </c>
      <c r="E21" s="10">
        <v>500000</v>
      </c>
      <c r="F21" s="16">
        <f t="shared" si="0"/>
        <v>2200000</v>
      </c>
      <c r="G21" s="10"/>
      <c r="H21" s="5">
        <v>200000</v>
      </c>
      <c r="I21" s="39">
        <f t="shared" si="1"/>
        <v>2400000</v>
      </c>
      <c r="K21" s="18">
        <f t="shared" si="5"/>
        <v>18</v>
      </c>
      <c r="L21" s="18" t="str">
        <f t="shared" si="6"/>
        <v>Stowarzyszenie Lokalna Grupa Działania "Wrzosowa Kraina"</v>
      </c>
      <c r="M21" s="18" t="str">
        <f t="shared" si="7"/>
        <v>2019/I</v>
      </c>
      <c r="N21" s="10">
        <f t="shared" si="8"/>
        <v>425000</v>
      </c>
      <c r="O21" s="10">
        <f t="shared" si="9"/>
        <v>125000</v>
      </c>
      <c r="P21" s="16">
        <f t="shared" si="10"/>
        <v>550000</v>
      </c>
      <c r="Q21" s="10">
        <f t="shared" si="11"/>
        <v>0</v>
      </c>
      <c r="R21" s="10">
        <f t="shared" si="12"/>
        <v>50000</v>
      </c>
      <c r="S21" s="20">
        <f t="shared" si="13"/>
        <v>600000</v>
      </c>
    </row>
    <row r="22" spans="1:19" ht="15.6" customHeight="1" x14ac:dyDescent="0.3">
      <c r="A22" s="18">
        <v>19</v>
      </c>
      <c r="B22" s="61" t="s">
        <v>24</v>
      </c>
      <c r="C22" s="19" t="s">
        <v>7</v>
      </c>
      <c r="D22" s="10"/>
      <c r="E22" s="10">
        <v>200000</v>
      </c>
      <c r="F22" s="16">
        <f t="shared" si="0"/>
        <v>200000</v>
      </c>
      <c r="G22" s="10"/>
      <c r="H22" s="10"/>
      <c r="I22" s="39">
        <f t="shared" si="1"/>
        <v>200000</v>
      </c>
      <c r="K22" s="18">
        <f t="shared" si="5"/>
        <v>19</v>
      </c>
      <c r="L22" s="18" t="str">
        <f t="shared" si="6"/>
        <v>Stowarzyszenie Lokalna Grupa Działania "Wrzosowa Kraina"</v>
      </c>
      <c r="M22" s="18" t="str">
        <f t="shared" si="7"/>
        <v>2019/II</v>
      </c>
      <c r="N22" s="10">
        <f t="shared" si="8"/>
        <v>0</v>
      </c>
      <c r="O22" s="10">
        <f t="shared" si="9"/>
        <v>50000</v>
      </c>
      <c r="P22" s="16">
        <f t="shared" si="10"/>
        <v>50000</v>
      </c>
      <c r="Q22" s="10">
        <f t="shared" si="11"/>
        <v>0</v>
      </c>
      <c r="R22" s="10">
        <f t="shared" si="12"/>
        <v>0</v>
      </c>
      <c r="S22" s="20">
        <f t="shared" si="13"/>
        <v>50000</v>
      </c>
    </row>
    <row r="23" spans="1:19" ht="15.6" customHeight="1" thickBot="1" x14ac:dyDescent="0.35">
      <c r="A23" s="18">
        <v>20</v>
      </c>
      <c r="B23" s="61" t="s">
        <v>24</v>
      </c>
      <c r="C23" s="19" t="s">
        <v>12</v>
      </c>
      <c r="D23" s="10">
        <v>600000</v>
      </c>
      <c r="E23" s="10"/>
      <c r="F23" s="16">
        <f t="shared" si="0"/>
        <v>600000</v>
      </c>
      <c r="G23" s="10"/>
      <c r="H23" s="11"/>
      <c r="I23" s="39">
        <f t="shared" si="1"/>
        <v>600000</v>
      </c>
      <c r="K23" s="18">
        <f t="shared" si="5"/>
        <v>20</v>
      </c>
      <c r="L23" s="18" t="str">
        <f t="shared" si="6"/>
        <v>Stowarzyszenie Lokalna Grupa Działania "Wrzosowa Kraina"</v>
      </c>
      <c r="M23" s="18" t="str">
        <f t="shared" si="7"/>
        <v>2020/I</v>
      </c>
      <c r="N23" s="10">
        <f t="shared" si="8"/>
        <v>150000</v>
      </c>
      <c r="O23" s="10">
        <f t="shared" si="9"/>
        <v>0</v>
      </c>
      <c r="P23" s="16">
        <f t="shared" si="10"/>
        <v>150000</v>
      </c>
      <c r="Q23" s="10">
        <f t="shared" si="11"/>
        <v>0</v>
      </c>
      <c r="R23" s="10">
        <f t="shared" si="12"/>
        <v>0</v>
      </c>
      <c r="S23" s="20">
        <f t="shared" si="13"/>
        <v>150000</v>
      </c>
    </row>
    <row r="24" spans="1:19" ht="15.6" x14ac:dyDescent="0.3">
      <c r="A24" s="18">
        <v>21</v>
      </c>
      <c r="B24" s="60" t="s">
        <v>25</v>
      </c>
      <c r="C24" s="33" t="s">
        <v>1</v>
      </c>
      <c r="D24" s="34">
        <v>2000000</v>
      </c>
      <c r="E24" s="34">
        <v>2550000</v>
      </c>
      <c r="F24" s="75">
        <f t="shared" si="0"/>
        <v>4550000</v>
      </c>
      <c r="G24" s="34"/>
      <c r="H24" s="37"/>
      <c r="I24" s="74">
        <f t="shared" si="1"/>
        <v>4550000</v>
      </c>
      <c r="K24" s="18">
        <f t="shared" si="5"/>
        <v>21</v>
      </c>
      <c r="L24" s="18" t="str">
        <f t="shared" si="6"/>
        <v>Stowarzyszenie Lokalna Grupa Działania Kwiat Lnu</v>
      </c>
      <c r="M24" s="18" t="str">
        <f t="shared" si="7"/>
        <v>2016/II</v>
      </c>
      <c r="N24" s="10">
        <f t="shared" si="8"/>
        <v>500000</v>
      </c>
      <c r="O24" s="10">
        <f t="shared" si="9"/>
        <v>637500</v>
      </c>
      <c r="P24" s="16">
        <f t="shared" si="10"/>
        <v>1137500</v>
      </c>
      <c r="Q24" s="10">
        <f t="shared" si="11"/>
        <v>0</v>
      </c>
      <c r="R24" s="10">
        <f t="shared" si="12"/>
        <v>0</v>
      </c>
      <c r="S24" s="20">
        <f t="shared" si="13"/>
        <v>1137500</v>
      </c>
    </row>
    <row r="25" spans="1:19" ht="15.6" x14ac:dyDescent="0.3">
      <c r="A25" s="18">
        <v>22</v>
      </c>
      <c r="B25" s="76" t="s">
        <v>25</v>
      </c>
      <c r="C25" s="71" t="s">
        <v>2</v>
      </c>
      <c r="D25" s="72">
        <v>0</v>
      </c>
      <c r="E25" s="72"/>
      <c r="F25" s="16">
        <f t="shared" si="0"/>
        <v>0</v>
      </c>
      <c r="G25" s="72">
        <v>150000</v>
      </c>
      <c r="H25" s="73"/>
      <c r="I25" s="20">
        <f t="shared" si="1"/>
        <v>150000</v>
      </c>
      <c r="K25" s="18">
        <f t="shared" si="5"/>
        <v>22</v>
      </c>
      <c r="L25" s="18" t="str">
        <f t="shared" si="6"/>
        <v>Stowarzyszenie Lokalna Grupa Działania Kwiat Lnu</v>
      </c>
      <c r="M25" s="18" t="str">
        <f t="shared" si="7"/>
        <v>2017/I</v>
      </c>
      <c r="N25" s="10">
        <f t="shared" si="8"/>
        <v>0</v>
      </c>
      <c r="O25" s="10">
        <f t="shared" si="9"/>
        <v>0</v>
      </c>
      <c r="P25" s="16">
        <f t="shared" si="10"/>
        <v>0</v>
      </c>
      <c r="Q25" s="10">
        <f t="shared" si="11"/>
        <v>37500</v>
      </c>
      <c r="R25" s="10">
        <f t="shared" si="12"/>
        <v>0</v>
      </c>
      <c r="S25" s="20">
        <f t="shared" si="13"/>
        <v>37500</v>
      </c>
    </row>
    <row r="26" spans="1:19" ht="16.2" customHeight="1" thickBot="1" x14ac:dyDescent="0.35">
      <c r="A26" s="18">
        <v>23</v>
      </c>
      <c r="B26" s="62" t="s">
        <v>25</v>
      </c>
      <c r="C26" s="40" t="s">
        <v>6</v>
      </c>
      <c r="D26" s="41">
        <v>2000000</v>
      </c>
      <c r="E26" s="41">
        <v>250000</v>
      </c>
      <c r="F26" s="42">
        <f t="shared" si="0"/>
        <v>2250000</v>
      </c>
      <c r="G26" s="41">
        <v>1050000</v>
      </c>
      <c r="H26" s="43"/>
      <c r="I26" s="44">
        <f t="shared" si="1"/>
        <v>3300000</v>
      </c>
      <c r="K26" s="18">
        <f t="shared" si="5"/>
        <v>23</v>
      </c>
      <c r="L26" s="18" t="str">
        <f t="shared" ref="L26:L89" si="14">B26</f>
        <v>Stowarzyszenie Lokalna Grupa Działania Kwiat Lnu</v>
      </c>
      <c r="M26" s="18" t="str">
        <f t="shared" ref="M26:M89" si="15">C26</f>
        <v>2019/I</v>
      </c>
      <c r="N26" s="10">
        <f t="shared" ref="N26:N89" si="16">D26/4</f>
        <v>500000</v>
      </c>
      <c r="O26" s="10">
        <f t="shared" ref="O26:O89" si="17">E26/4</f>
        <v>62500</v>
      </c>
      <c r="P26" s="16">
        <f t="shared" ref="P26:P89" si="18">SUM(N26:O26)</f>
        <v>562500</v>
      </c>
      <c r="Q26" s="10">
        <f t="shared" ref="Q26:Q89" si="19">G26/4</f>
        <v>262500</v>
      </c>
      <c r="R26" s="10">
        <f t="shared" ref="R26:R89" si="20">H26/4</f>
        <v>0</v>
      </c>
      <c r="S26" s="20">
        <f t="shared" ref="S26:S89" si="21">SUM(P26,Q26,R26)</f>
        <v>825000</v>
      </c>
    </row>
    <row r="27" spans="1:19" ht="15.6" x14ac:dyDescent="0.3">
      <c r="A27" s="18">
        <v>24</v>
      </c>
      <c r="B27" s="60" t="s">
        <v>26</v>
      </c>
      <c r="C27" s="33" t="s">
        <v>1</v>
      </c>
      <c r="D27" s="34">
        <v>2100000</v>
      </c>
      <c r="E27" s="34"/>
      <c r="F27" s="36">
        <f t="shared" si="0"/>
        <v>2100000</v>
      </c>
      <c r="G27" s="34"/>
      <c r="H27" s="37"/>
      <c r="I27" s="38">
        <f t="shared" si="1"/>
        <v>2100000</v>
      </c>
      <c r="K27" s="18">
        <f t="shared" si="5"/>
        <v>24</v>
      </c>
      <c r="L27" s="18" t="str">
        <f t="shared" si="14"/>
        <v>Lokalna Grupa Działania Partnerstwo Ducha Gór</v>
      </c>
      <c r="M27" s="18" t="str">
        <f t="shared" si="15"/>
        <v>2016/II</v>
      </c>
      <c r="N27" s="10">
        <f t="shared" si="16"/>
        <v>525000</v>
      </c>
      <c r="O27" s="10">
        <f t="shared" si="17"/>
        <v>0</v>
      </c>
      <c r="P27" s="16">
        <f t="shared" si="18"/>
        <v>525000</v>
      </c>
      <c r="Q27" s="10">
        <f t="shared" si="19"/>
        <v>0</v>
      </c>
      <c r="R27" s="10">
        <f t="shared" si="20"/>
        <v>0</v>
      </c>
      <c r="S27" s="20">
        <f t="shared" si="21"/>
        <v>525000</v>
      </c>
    </row>
    <row r="28" spans="1:19" ht="15.6" customHeight="1" x14ac:dyDescent="0.3">
      <c r="A28" s="18">
        <v>25</v>
      </c>
      <c r="B28" s="61" t="s">
        <v>26</v>
      </c>
      <c r="C28" s="19" t="s">
        <v>2</v>
      </c>
      <c r="D28" s="10"/>
      <c r="E28" s="10">
        <v>2100000</v>
      </c>
      <c r="F28" s="16">
        <f t="shared" si="0"/>
        <v>2100000</v>
      </c>
      <c r="G28" s="10">
        <v>300000</v>
      </c>
      <c r="H28" s="5"/>
      <c r="I28" s="39">
        <f t="shared" si="1"/>
        <v>2400000</v>
      </c>
      <c r="K28" s="18">
        <f t="shared" si="5"/>
        <v>25</v>
      </c>
      <c r="L28" s="18" t="str">
        <f t="shared" si="14"/>
        <v>Lokalna Grupa Działania Partnerstwo Ducha Gór</v>
      </c>
      <c r="M28" s="18" t="str">
        <f t="shared" si="15"/>
        <v>2017/I</v>
      </c>
      <c r="N28" s="10">
        <f t="shared" si="16"/>
        <v>0</v>
      </c>
      <c r="O28" s="10">
        <f t="shared" si="17"/>
        <v>525000</v>
      </c>
      <c r="P28" s="16">
        <f t="shared" si="18"/>
        <v>525000</v>
      </c>
      <c r="Q28" s="10">
        <f t="shared" si="19"/>
        <v>75000</v>
      </c>
      <c r="R28" s="10">
        <f t="shared" si="20"/>
        <v>0</v>
      </c>
      <c r="S28" s="20">
        <f t="shared" si="21"/>
        <v>600000</v>
      </c>
    </row>
    <row r="29" spans="1:19" ht="15.6" customHeight="1" x14ac:dyDescent="0.3">
      <c r="A29" s="18">
        <v>26</v>
      </c>
      <c r="B29" s="61" t="s">
        <v>26</v>
      </c>
      <c r="C29" s="19" t="s">
        <v>3</v>
      </c>
      <c r="D29" s="10"/>
      <c r="E29" s="10"/>
      <c r="F29" s="16">
        <f t="shared" si="0"/>
        <v>0</v>
      </c>
      <c r="G29" s="10">
        <v>400000</v>
      </c>
      <c r="H29" s="5"/>
      <c r="I29" s="39">
        <f t="shared" si="1"/>
        <v>400000</v>
      </c>
      <c r="K29" s="18">
        <f t="shared" si="5"/>
        <v>26</v>
      </c>
      <c r="L29" s="18" t="str">
        <f t="shared" si="14"/>
        <v>Lokalna Grupa Działania Partnerstwo Ducha Gór</v>
      </c>
      <c r="M29" s="18" t="str">
        <f t="shared" si="15"/>
        <v>2017/II</v>
      </c>
      <c r="N29" s="10">
        <f t="shared" si="16"/>
        <v>0</v>
      </c>
      <c r="O29" s="10">
        <f t="shared" si="17"/>
        <v>0</v>
      </c>
      <c r="P29" s="16">
        <f t="shared" si="18"/>
        <v>0</v>
      </c>
      <c r="Q29" s="10">
        <f t="shared" si="19"/>
        <v>100000</v>
      </c>
      <c r="R29" s="10">
        <f t="shared" si="20"/>
        <v>0</v>
      </c>
      <c r="S29" s="20">
        <f t="shared" si="21"/>
        <v>100000</v>
      </c>
    </row>
    <row r="30" spans="1:19" ht="15.6" customHeight="1" x14ac:dyDescent="0.3">
      <c r="A30" s="18">
        <v>27</v>
      </c>
      <c r="B30" s="61" t="s">
        <v>26</v>
      </c>
      <c r="C30" s="19" t="s">
        <v>4</v>
      </c>
      <c r="D30" s="10">
        <v>1400000</v>
      </c>
      <c r="E30" s="10"/>
      <c r="F30" s="16">
        <f t="shared" si="0"/>
        <v>1400000</v>
      </c>
      <c r="G30" s="10">
        <v>300000</v>
      </c>
      <c r="H30" s="5"/>
      <c r="I30" s="39">
        <f t="shared" si="1"/>
        <v>1700000</v>
      </c>
      <c r="K30" s="18">
        <f t="shared" si="5"/>
        <v>27</v>
      </c>
      <c r="L30" s="18" t="str">
        <f t="shared" si="14"/>
        <v>Lokalna Grupa Działania Partnerstwo Ducha Gór</v>
      </c>
      <c r="M30" s="18" t="str">
        <f t="shared" si="15"/>
        <v>2018/I</v>
      </c>
      <c r="N30" s="10">
        <f t="shared" si="16"/>
        <v>350000</v>
      </c>
      <c r="O30" s="10">
        <f t="shared" si="17"/>
        <v>0</v>
      </c>
      <c r="P30" s="16">
        <f t="shared" si="18"/>
        <v>350000</v>
      </c>
      <c r="Q30" s="10">
        <f t="shared" si="19"/>
        <v>75000</v>
      </c>
      <c r="R30" s="10">
        <f t="shared" si="20"/>
        <v>0</v>
      </c>
      <c r="S30" s="20">
        <f t="shared" si="21"/>
        <v>425000</v>
      </c>
    </row>
    <row r="31" spans="1:19" ht="15.6" customHeight="1" x14ac:dyDescent="0.3">
      <c r="A31" s="18">
        <v>28</v>
      </c>
      <c r="B31" s="61" t="s">
        <v>26</v>
      </c>
      <c r="C31" s="19" t="s">
        <v>5</v>
      </c>
      <c r="D31" s="59"/>
      <c r="E31" s="59"/>
      <c r="F31" s="16">
        <f t="shared" si="0"/>
        <v>0</v>
      </c>
      <c r="G31" s="10">
        <v>300000</v>
      </c>
      <c r="H31" s="77"/>
      <c r="I31" s="39">
        <f t="shared" si="1"/>
        <v>300000</v>
      </c>
      <c r="K31" s="18">
        <f t="shared" si="5"/>
        <v>28</v>
      </c>
      <c r="L31" s="18" t="str">
        <f t="shared" si="14"/>
        <v>Lokalna Grupa Działania Partnerstwo Ducha Gór</v>
      </c>
      <c r="M31" s="18" t="str">
        <f t="shared" si="15"/>
        <v>2018/II</v>
      </c>
      <c r="N31" s="10">
        <f t="shared" si="16"/>
        <v>0</v>
      </c>
      <c r="O31" s="10">
        <f t="shared" si="17"/>
        <v>0</v>
      </c>
      <c r="P31" s="16">
        <f t="shared" si="18"/>
        <v>0</v>
      </c>
      <c r="Q31" s="10">
        <f t="shared" si="19"/>
        <v>75000</v>
      </c>
      <c r="R31" s="10">
        <f t="shared" si="20"/>
        <v>0</v>
      </c>
      <c r="S31" s="20">
        <f t="shared" si="21"/>
        <v>75000</v>
      </c>
    </row>
    <row r="32" spans="1:19" ht="15.6" customHeight="1" thickBot="1" x14ac:dyDescent="0.35">
      <c r="A32" s="18">
        <v>29</v>
      </c>
      <c r="B32" s="62" t="s">
        <v>26</v>
      </c>
      <c r="C32" s="40" t="s">
        <v>6</v>
      </c>
      <c r="D32" s="41"/>
      <c r="E32" s="41"/>
      <c r="F32" s="16">
        <f t="shared" si="0"/>
        <v>0</v>
      </c>
      <c r="G32" s="41"/>
      <c r="H32" s="41">
        <v>100000</v>
      </c>
      <c r="I32" s="44">
        <f t="shared" si="1"/>
        <v>100000</v>
      </c>
      <c r="K32" s="18">
        <f t="shared" si="5"/>
        <v>29</v>
      </c>
      <c r="L32" s="18" t="str">
        <f t="shared" si="14"/>
        <v>Lokalna Grupa Działania Partnerstwo Ducha Gór</v>
      </c>
      <c r="M32" s="18" t="str">
        <f t="shared" si="15"/>
        <v>2019/I</v>
      </c>
      <c r="N32" s="10">
        <f t="shared" si="16"/>
        <v>0</v>
      </c>
      <c r="O32" s="10">
        <f t="shared" si="17"/>
        <v>0</v>
      </c>
      <c r="P32" s="16">
        <f t="shared" si="18"/>
        <v>0</v>
      </c>
      <c r="Q32" s="10">
        <f t="shared" si="19"/>
        <v>0</v>
      </c>
      <c r="R32" s="10">
        <f t="shared" si="20"/>
        <v>25000</v>
      </c>
      <c r="S32" s="20">
        <f t="shared" si="21"/>
        <v>25000</v>
      </c>
    </row>
    <row r="33" spans="1:19" ht="15.6" customHeight="1" x14ac:dyDescent="0.3">
      <c r="A33" s="18">
        <v>30</v>
      </c>
      <c r="B33" s="60" t="s">
        <v>27</v>
      </c>
      <c r="C33" s="33" t="s">
        <v>1</v>
      </c>
      <c r="D33" s="34">
        <v>1050000</v>
      </c>
      <c r="E33" s="34">
        <v>1650000</v>
      </c>
      <c r="F33" s="36">
        <f t="shared" si="0"/>
        <v>2700000</v>
      </c>
      <c r="G33" s="34">
        <v>250000</v>
      </c>
      <c r="H33" s="34"/>
      <c r="I33" s="38">
        <f t="shared" si="1"/>
        <v>2950000</v>
      </c>
      <c r="K33" s="18">
        <f t="shared" si="5"/>
        <v>30</v>
      </c>
      <c r="L33" s="18" t="str">
        <f t="shared" si="14"/>
        <v>Stowarzyszenie Lokalna Grupa Działania Gromnik</v>
      </c>
      <c r="M33" s="18" t="str">
        <f t="shared" si="15"/>
        <v>2016/II</v>
      </c>
      <c r="N33" s="10">
        <f t="shared" si="16"/>
        <v>262500</v>
      </c>
      <c r="O33" s="10">
        <f t="shared" si="17"/>
        <v>412500</v>
      </c>
      <c r="P33" s="16">
        <f t="shared" si="18"/>
        <v>675000</v>
      </c>
      <c r="Q33" s="10">
        <f t="shared" si="19"/>
        <v>62500</v>
      </c>
      <c r="R33" s="10">
        <f t="shared" si="20"/>
        <v>0</v>
      </c>
      <c r="S33" s="20">
        <f t="shared" si="21"/>
        <v>737500</v>
      </c>
    </row>
    <row r="34" spans="1:19" ht="15.6" customHeight="1" x14ac:dyDescent="0.3">
      <c r="A34" s="18">
        <v>31</v>
      </c>
      <c r="B34" s="61" t="s">
        <v>27</v>
      </c>
      <c r="C34" s="19" t="s">
        <v>2</v>
      </c>
      <c r="D34" s="10">
        <v>1050000</v>
      </c>
      <c r="E34" s="10">
        <v>100000</v>
      </c>
      <c r="F34" s="16">
        <f t="shared" si="0"/>
        <v>1150000</v>
      </c>
      <c r="G34" s="10">
        <v>250000</v>
      </c>
      <c r="H34" s="10"/>
      <c r="I34" s="39">
        <f t="shared" si="1"/>
        <v>1400000</v>
      </c>
      <c r="K34" s="18">
        <f t="shared" si="5"/>
        <v>31</v>
      </c>
      <c r="L34" s="18" t="str">
        <f t="shared" si="14"/>
        <v>Stowarzyszenie Lokalna Grupa Działania Gromnik</v>
      </c>
      <c r="M34" s="18" t="str">
        <f t="shared" si="15"/>
        <v>2017/I</v>
      </c>
      <c r="N34" s="10">
        <f t="shared" si="16"/>
        <v>262500</v>
      </c>
      <c r="O34" s="10">
        <f t="shared" si="17"/>
        <v>25000</v>
      </c>
      <c r="P34" s="16">
        <f t="shared" si="18"/>
        <v>287500</v>
      </c>
      <c r="Q34" s="10">
        <f t="shared" si="19"/>
        <v>62500</v>
      </c>
      <c r="R34" s="10">
        <f t="shared" si="20"/>
        <v>0</v>
      </c>
      <c r="S34" s="20">
        <f t="shared" si="21"/>
        <v>350000</v>
      </c>
    </row>
    <row r="35" spans="1:19" ht="15.6" customHeight="1" x14ac:dyDescent="0.3">
      <c r="A35" s="18">
        <v>32</v>
      </c>
      <c r="B35" s="61" t="s">
        <v>27</v>
      </c>
      <c r="C35" s="19" t="s">
        <v>3</v>
      </c>
      <c r="D35" s="10">
        <v>750000</v>
      </c>
      <c r="E35" s="10">
        <v>125000</v>
      </c>
      <c r="F35" s="16">
        <f t="shared" si="0"/>
        <v>875000</v>
      </c>
      <c r="G35" s="10">
        <v>200000</v>
      </c>
      <c r="H35" s="10"/>
      <c r="I35" s="39">
        <f t="shared" si="1"/>
        <v>1075000</v>
      </c>
      <c r="K35" s="18">
        <f t="shared" si="5"/>
        <v>32</v>
      </c>
      <c r="L35" s="18" t="str">
        <f t="shared" si="14"/>
        <v>Stowarzyszenie Lokalna Grupa Działania Gromnik</v>
      </c>
      <c r="M35" s="18" t="str">
        <f t="shared" si="15"/>
        <v>2017/II</v>
      </c>
      <c r="N35" s="10">
        <f t="shared" si="16"/>
        <v>187500</v>
      </c>
      <c r="O35" s="10">
        <f t="shared" si="17"/>
        <v>31250</v>
      </c>
      <c r="P35" s="16">
        <f t="shared" si="18"/>
        <v>218750</v>
      </c>
      <c r="Q35" s="10">
        <f t="shared" si="19"/>
        <v>50000</v>
      </c>
      <c r="R35" s="10">
        <f t="shared" si="20"/>
        <v>0</v>
      </c>
      <c r="S35" s="20">
        <f t="shared" si="21"/>
        <v>268750</v>
      </c>
    </row>
    <row r="36" spans="1:19" ht="15.6" customHeight="1" x14ac:dyDescent="0.3">
      <c r="A36" s="18">
        <v>33</v>
      </c>
      <c r="B36" s="61" t="s">
        <v>27</v>
      </c>
      <c r="C36" s="19" t="s">
        <v>4</v>
      </c>
      <c r="D36" s="10"/>
      <c r="E36" s="10"/>
      <c r="F36" s="16">
        <f t="shared" ref="F36:F72" si="22">SUM(D36:E36)</f>
        <v>0</v>
      </c>
      <c r="G36" s="10">
        <v>125000</v>
      </c>
      <c r="H36" s="10"/>
      <c r="I36" s="39">
        <f t="shared" ref="I36:I72" si="23">SUM(F36,G36,H36)</f>
        <v>125000</v>
      </c>
      <c r="K36" s="18">
        <f t="shared" si="5"/>
        <v>33</v>
      </c>
      <c r="L36" s="18" t="str">
        <f t="shared" si="14"/>
        <v>Stowarzyszenie Lokalna Grupa Działania Gromnik</v>
      </c>
      <c r="M36" s="18" t="str">
        <f t="shared" si="15"/>
        <v>2018/I</v>
      </c>
      <c r="N36" s="10">
        <f t="shared" si="16"/>
        <v>0</v>
      </c>
      <c r="O36" s="10">
        <f t="shared" si="17"/>
        <v>0</v>
      </c>
      <c r="P36" s="16">
        <f t="shared" si="18"/>
        <v>0</v>
      </c>
      <c r="Q36" s="10">
        <f t="shared" si="19"/>
        <v>31250</v>
      </c>
      <c r="R36" s="10">
        <f t="shared" si="20"/>
        <v>0</v>
      </c>
      <c r="S36" s="20">
        <f t="shared" si="21"/>
        <v>31250</v>
      </c>
    </row>
    <row r="37" spans="1:19" ht="15.6" customHeight="1" x14ac:dyDescent="0.3">
      <c r="A37" s="18">
        <v>34</v>
      </c>
      <c r="B37" s="61" t="s">
        <v>27</v>
      </c>
      <c r="C37" s="19" t="s">
        <v>5</v>
      </c>
      <c r="D37" s="10"/>
      <c r="E37" s="10"/>
      <c r="F37" s="16">
        <f t="shared" si="22"/>
        <v>0</v>
      </c>
      <c r="G37" s="10">
        <v>100000</v>
      </c>
      <c r="H37" s="10"/>
      <c r="I37" s="39">
        <f t="shared" si="23"/>
        <v>100000</v>
      </c>
      <c r="K37" s="18">
        <f t="shared" si="5"/>
        <v>34</v>
      </c>
      <c r="L37" s="18" t="str">
        <f t="shared" si="14"/>
        <v>Stowarzyszenie Lokalna Grupa Działania Gromnik</v>
      </c>
      <c r="M37" s="18" t="str">
        <f t="shared" si="15"/>
        <v>2018/II</v>
      </c>
      <c r="N37" s="10">
        <f t="shared" si="16"/>
        <v>0</v>
      </c>
      <c r="O37" s="10">
        <f t="shared" si="17"/>
        <v>0</v>
      </c>
      <c r="P37" s="16">
        <f t="shared" si="18"/>
        <v>0</v>
      </c>
      <c r="Q37" s="10">
        <f t="shared" si="19"/>
        <v>25000</v>
      </c>
      <c r="R37" s="10">
        <f t="shared" si="20"/>
        <v>0</v>
      </c>
      <c r="S37" s="20">
        <f t="shared" si="21"/>
        <v>25000</v>
      </c>
    </row>
    <row r="38" spans="1:19" ht="15.6" customHeight="1" thickBot="1" x14ac:dyDescent="0.35">
      <c r="A38" s="18">
        <v>35</v>
      </c>
      <c r="B38" s="62" t="s">
        <v>27</v>
      </c>
      <c r="C38" s="40" t="s">
        <v>6</v>
      </c>
      <c r="D38" s="41"/>
      <c r="E38" s="41"/>
      <c r="F38" s="42">
        <f t="shared" si="22"/>
        <v>0</v>
      </c>
      <c r="G38" s="41">
        <v>50000</v>
      </c>
      <c r="H38" s="41"/>
      <c r="I38" s="44">
        <f t="shared" si="23"/>
        <v>50000</v>
      </c>
      <c r="K38" s="18">
        <f t="shared" si="5"/>
        <v>35</v>
      </c>
      <c r="L38" s="18" t="str">
        <f t="shared" si="14"/>
        <v>Stowarzyszenie Lokalna Grupa Działania Gromnik</v>
      </c>
      <c r="M38" s="18" t="str">
        <f t="shared" si="15"/>
        <v>2019/I</v>
      </c>
      <c r="N38" s="10">
        <f t="shared" si="16"/>
        <v>0</v>
      </c>
      <c r="O38" s="10">
        <f t="shared" si="17"/>
        <v>0</v>
      </c>
      <c r="P38" s="16">
        <f t="shared" si="18"/>
        <v>0</v>
      </c>
      <c r="Q38" s="10">
        <f t="shared" si="19"/>
        <v>12500</v>
      </c>
      <c r="R38" s="10">
        <f t="shared" si="20"/>
        <v>0</v>
      </c>
      <c r="S38" s="20">
        <f t="shared" si="21"/>
        <v>12500</v>
      </c>
    </row>
    <row r="39" spans="1:19" ht="15.6" x14ac:dyDescent="0.3">
      <c r="A39" s="18">
        <v>36</v>
      </c>
      <c r="B39" s="60" t="s">
        <v>28</v>
      </c>
      <c r="C39" s="33" t="s">
        <v>2</v>
      </c>
      <c r="D39" s="34">
        <v>2280000</v>
      </c>
      <c r="E39" s="34">
        <v>3223000</v>
      </c>
      <c r="F39" s="36">
        <f t="shared" si="22"/>
        <v>5503000</v>
      </c>
      <c r="G39" s="34">
        <v>300000</v>
      </c>
      <c r="H39" s="34"/>
      <c r="I39" s="38">
        <f t="shared" si="23"/>
        <v>5803000</v>
      </c>
      <c r="K39" s="18">
        <f t="shared" si="5"/>
        <v>36</v>
      </c>
      <c r="L39" s="18" t="str">
        <f t="shared" si="14"/>
        <v>Stowarzyszenie Lokalna Grupa Działania "Szlakiem Granitu"</v>
      </c>
      <c r="M39" s="18" t="str">
        <f t="shared" si="15"/>
        <v>2017/I</v>
      </c>
      <c r="N39" s="10">
        <f t="shared" si="16"/>
        <v>570000</v>
      </c>
      <c r="O39" s="10">
        <f t="shared" si="17"/>
        <v>805750</v>
      </c>
      <c r="P39" s="16">
        <f t="shared" si="18"/>
        <v>1375750</v>
      </c>
      <c r="Q39" s="10">
        <f t="shared" si="19"/>
        <v>75000</v>
      </c>
      <c r="R39" s="10">
        <f t="shared" si="20"/>
        <v>0</v>
      </c>
      <c r="S39" s="20">
        <f t="shared" si="21"/>
        <v>1450750</v>
      </c>
    </row>
    <row r="40" spans="1:19" ht="15.6" customHeight="1" x14ac:dyDescent="0.3">
      <c r="A40" s="18">
        <v>37</v>
      </c>
      <c r="B40" s="61" t="s">
        <v>28</v>
      </c>
      <c r="C40" s="19" t="s">
        <v>3</v>
      </c>
      <c r="D40" s="10"/>
      <c r="E40" s="10"/>
      <c r="F40" s="16">
        <f t="shared" si="22"/>
        <v>0</v>
      </c>
      <c r="G40" s="10"/>
      <c r="H40" s="10">
        <v>50000</v>
      </c>
      <c r="I40" s="39">
        <f t="shared" si="23"/>
        <v>50000</v>
      </c>
      <c r="K40" s="18">
        <f t="shared" si="5"/>
        <v>37</v>
      </c>
      <c r="L40" s="18" t="str">
        <f t="shared" si="14"/>
        <v>Stowarzyszenie Lokalna Grupa Działania "Szlakiem Granitu"</v>
      </c>
      <c r="M40" s="18" t="str">
        <f t="shared" si="15"/>
        <v>2017/II</v>
      </c>
      <c r="N40" s="10">
        <f t="shared" si="16"/>
        <v>0</v>
      </c>
      <c r="O40" s="10">
        <f t="shared" si="17"/>
        <v>0</v>
      </c>
      <c r="P40" s="16">
        <f t="shared" si="18"/>
        <v>0</v>
      </c>
      <c r="Q40" s="10">
        <f t="shared" si="19"/>
        <v>0</v>
      </c>
      <c r="R40" s="10">
        <f t="shared" si="20"/>
        <v>12500</v>
      </c>
      <c r="S40" s="20">
        <f t="shared" si="21"/>
        <v>12500</v>
      </c>
    </row>
    <row r="41" spans="1:19" ht="15.6" customHeight="1" x14ac:dyDescent="0.3">
      <c r="A41" s="18">
        <v>38</v>
      </c>
      <c r="B41" s="61" t="s">
        <v>28</v>
      </c>
      <c r="C41" s="58" t="s">
        <v>4</v>
      </c>
      <c r="D41" s="59"/>
      <c r="E41" s="59"/>
      <c r="F41" s="16">
        <f t="shared" si="22"/>
        <v>0</v>
      </c>
      <c r="G41" s="59"/>
      <c r="H41" s="59">
        <v>50000</v>
      </c>
      <c r="I41" s="39">
        <f t="shared" si="23"/>
        <v>50000</v>
      </c>
      <c r="K41" s="18">
        <f t="shared" si="5"/>
        <v>38</v>
      </c>
      <c r="L41" s="18" t="str">
        <f t="shared" si="14"/>
        <v>Stowarzyszenie Lokalna Grupa Działania "Szlakiem Granitu"</v>
      </c>
      <c r="M41" s="18" t="str">
        <f t="shared" si="15"/>
        <v>2018/I</v>
      </c>
      <c r="N41" s="10">
        <f t="shared" si="16"/>
        <v>0</v>
      </c>
      <c r="O41" s="10">
        <f t="shared" si="17"/>
        <v>0</v>
      </c>
      <c r="P41" s="16">
        <f t="shared" si="18"/>
        <v>0</v>
      </c>
      <c r="Q41" s="10">
        <f t="shared" si="19"/>
        <v>0</v>
      </c>
      <c r="R41" s="10">
        <f t="shared" si="20"/>
        <v>12500</v>
      </c>
      <c r="S41" s="20">
        <f t="shared" si="21"/>
        <v>12500</v>
      </c>
    </row>
    <row r="42" spans="1:19" ht="15.6" customHeight="1" x14ac:dyDescent="0.3">
      <c r="A42" s="18">
        <v>39</v>
      </c>
      <c r="B42" s="61" t="s">
        <v>28</v>
      </c>
      <c r="C42" s="58" t="s">
        <v>5</v>
      </c>
      <c r="D42" s="59"/>
      <c r="E42" s="59"/>
      <c r="F42" s="16">
        <f t="shared" si="22"/>
        <v>0</v>
      </c>
      <c r="G42" s="59">
        <v>300000</v>
      </c>
      <c r="H42" s="59"/>
      <c r="I42" s="39">
        <f t="shared" si="23"/>
        <v>300000</v>
      </c>
      <c r="K42" s="18">
        <f t="shared" si="5"/>
        <v>39</v>
      </c>
      <c r="L42" s="18" t="str">
        <f t="shared" si="14"/>
        <v>Stowarzyszenie Lokalna Grupa Działania "Szlakiem Granitu"</v>
      </c>
      <c r="M42" s="18" t="str">
        <f t="shared" si="15"/>
        <v>2018/II</v>
      </c>
      <c r="N42" s="10">
        <f t="shared" si="16"/>
        <v>0</v>
      </c>
      <c r="O42" s="10">
        <f t="shared" si="17"/>
        <v>0</v>
      </c>
      <c r="P42" s="16">
        <f t="shared" si="18"/>
        <v>0</v>
      </c>
      <c r="Q42" s="10">
        <f t="shared" si="19"/>
        <v>75000</v>
      </c>
      <c r="R42" s="10">
        <f t="shared" si="20"/>
        <v>0</v>
      </c>
      <c r="S42" s="20">
        <f t="shared" si="21"/>
        <v>75000</v>
      </c>
    </row>
    <row r="43" spans="1:19" ht="15.6" customHeight="1" x14ac:dyDescent="0.3">
      <c r="A43" s="18">
        <v>40</v>
      </c>
      <c r="B43" s="61" t="s">
        <v>28</v>
      </c>
      <c r="C43" s="58" t="s">
        <v>6</v>
      </c>
      <c r="D43" s="59">
        <v>1045000</v>
      </c>
      <c r="E43" s="59">
        <v>805000</v>
      </c>
      <c r="F43" s="16">
        <f t="shared" si="22"/>
        <v>1850000</v>
      </c>
      <c r="G43" s="59"/>
      <c r="H43" s="59"/>
      <c r="I43" s="39">
        <f t="shared" si="23"/>
        <v>1850000</v>
      </c>
      <c r="K43" s="18">
        <f t="shared" si="5"/>
        <v>40</v>
      </c>
      <c r="L43" s="18" t="str">
        <f t="shared" si="14"/>
        <v>Stowarzyszenie Lokalna Grupa Działania "Szlakiem Granitu"</v>
      </c>
      <c r="M43" s="18" t="str">
        <f t="shared" si="15"/>
        <v>2019/I</v>
      </c>
      <c r="N43" s="10">
        <f t="shared" si="16"/>
        <v>261250</v>
      </c>
      <c r="O43" s="10">
        <f t="shared" si="17"/>
        <v>201250</v>
      </c>
      <c r="P43" s="16">
        <f t="shared" si="18"/>
        <v>462500</v>
      </c>
      <c r="Q43" s="10">
        <f t="shared" si="19"/>
        <v>0</v>
      </c>
      <c r="R43" s="10">
        <f t="shared" si="20"/>
        <v>0</v>
      </c>
      <c r="S43" s="20">
        <f t="shared" si="21"/>
        <v>462500</v>
      </c>
    </row>
    <row r="44" spans="1:19" ht="15.6" customHeight="1" x14ac:dyDescent="0.3">
      <c r="A44" s="18">
        <v>41</v>
      </c>
      <c r="B44" s="61" t="s">
        <v>28</v>
      </c>
      <c r="C44" s="58" t="s">
        <v>7</v>
      </c>
      <c r="D44" s="59"/>
      <c r="E44" s="59">
        <v>317000</v>
      </c>
      <c r="F44" s="16">
        <f t="shared" si="22"/>
        <v>317000</v>
      </c>
      <c r="G44" s="59"/>
      <c r="H44" s="59">
        <v>50000</v>
      </c>
      <c r="I44" s="39">
        <f t="shared" si="23"/>
        <v>367000</v>
      </c>
      <c r="K44" s="18">
        <f t="shared" si="5"/>
        <v>41</v>
      </c>
      <c r="L44" s="18" t="str">
        <f t="shared" si="14"/>
        <v>Stowarzyszenie Lokalna Grupa Działania "Szlakiem Granitu"</v>
      </c>
      <c r="M44" s="18" t="str">
        <f t="shared" si="15"/>
        <v>2019/II</v>
      </c>
      <c r="N44" s="10">
        <f t="shared" si="16"/>
        <v>0</v>
      </c>
      <c r="O44" s="10">
        <f t="shared" si="17"/>
        <v>79250</v>
      </c>
      <c r="P44" s="16">
        <f t="shared" si="18"/>
        <v>79250</v>
      </c>
      <c r="Q44" s="10">
        <f t="shared" si="19"/>
        <v>0</v>
      </c>
      <c r="R44" s="10">
        <f t="shared" si="20"/>
        <v>12500</v>
      </c>
      <c r="S44" s="20">
        <f t="shared" si="21"/>
        <v>91750</v>
      </c>
    </row>
    <row r="45" spans="1:19" ht="15.6" customHeight="1" x14ac:dyDescent="0.3">
      <c r="A45" s="18">
        <v>42</v>
      </c>
      <c r="B45" s="61" t="s">
        <v>28</v>
      </c>
      <c r="C45" s="58" t="s">
        <v>12</v>
      </c>
      <c r="D45" s="59"/>
      <c r="E45" s="59">
        <v>780000</v>
      </c>
      <c r="F45" s="16">
        <f t="shared" si="22"/>
        <v>780000</v>
      </c>
      <c r="G45" s="59"/>
      <c r="H45" s="59"/>
      <c r="I45" s="39">
        <f t="shared" si="23"/>
        <v>780000</v>
      </c>
      <c r="K45" s="18">
        <f t="shared" si="5"/>
        <v>42</v>
      </c>
      <c r="L45" s="18" t="str">
        <f t="shared" si="14"/>
        <v>Stowarzyszenie Lokalna Grupa Działania "Szlakiem Granitu"</v>
      </c>
      <c r="M45" s="18" t="str">
        <f t="shared" si="15"/>
        <v>2020/I</v>
      </c>
      <c r="N45" s="10">
        <f t="shared" si="16"/>
        <v>0</v>
      </c>
      <c r="O45" s="10">
        <f t="shared" si="17"/>
        <v>195000</v>
      </c>
      <c r="P45" s="16">
        <f t="shared" si="18"/>
        <v>195000</v>
      </c>
      <c r="Q45" s="10">
        <f t="shared" si="19"/>
        <v>0</v>
      </c>
      <c r="R45" s="10">
        <f t="shared" si="20"/>
        <v>0</v>
      </c>
      <c r="S45" s="20">
        <f t="shared" si="21"/>
        <v>195000</v>
      </c>
    </row>
    <row r="46" spans="1:19" ht="16.2" customHeight="1" thickBot="1" x14ac:dyDescent="0.35">
      <c r="A46" s="18">
        <v>43</v>
      </c>
      <c r="B46" s="62" t="s">
        <v>28</v>
      </c>
      <c r="C46" s="40" t="s">
        <v>8</v>
      </c>
      <c r="D46" s="41"/>
      <c r="E46" s="41"/>
      <c r="F46" s="42">
        <f t="shared" si="22"/>
        <v>0</v>
      </c>
      <c r="G46" s="41">
        <v>300000</v>
      </c>
      <c r="H46" s="43"/>
      <c r="I46" s="44">
        <f t="shared" si="23"/>
        <v>300000</v>
      </c>
      <c r="K46" s="18">
        <f t="shared" si="5"/>
        <v>43</v>
      </c>
      <c r="L46" s="18" t="str">
        <f t="shared" si="14"/>
        <v>Stowarzyszenie Lokalna Grupa Działania "Szlakiem Granitu"</v>
      </c>
      <c r="M46" s="18" t="str">
        <f t="shared" si="15"/>
        <v>2020/II</v>
      </c>
      <c r="N46" s="10">
        <f t="shared" si="16"/>
        <v>0</v>
      </c>
      <c r="O46" s="10">
        <f t="shared" si="17"/>
        <v>0</v>
      </c>
      <c r="P46" s="16">
        <f t="shared" si="18"/>
        <v>0</v>
      </c>
      <c r="Q46" s="10">
        <f t="shared" si="19"/>
        <v>75000</v>
      </c>
      <c r="R46" s="10">
        <f t="shared" si="20"/>
        <v>0</v>
      </c>
      <c r="S46" s="20">
        <f t="shared" si="21"/>
        <v>75000</v>
      </c>
    </row>
    <row r="47" spans="1:19" ht="15.6" x14ac:dyDescent="0.3">
      <c r="A47" s="18">
        <v>44</v>
      </c>
      <c r="B47" s="63" t="s">
        <v>29</v>
      </c>
      <c r="C47" s="33" t="s">
        <v>2</v>
      </c>
      <c r="D47" s="34">
        <v>900000</v>
      </c>
      <c r="E47" s="34">
        <v>1053000</v>
      </c>
      <c r="F47" s="36">
        <f t="shared" si="22"/>
        <v>1953000</v>
      </c>
      <c r="G47" s="34">
        <v>270000</v>
      </c>
      <c r="H47" s="37"/>
      <c r="I47" s="38">
        <f t="shared" si="23"/>
        <v>2223000</v>
      </c>
      <c r="K47" s="18">
        <f t="shared" si="5"/>
        <v>44</v>
      </c>
      <c r="L47" s="18" t="str">
        <f t="shared" si="14"/>
        <v>Lokalna Grupa Działania "Ujście Baryczy" Gmin Góra-Niechlów-Wąsosz</v>
      </c>
      <c r="M47" s="18" t="str">
        <f t="shared" si="15"/>
        <v>2017/I</v>
      </c>
      <c r="N47" s="10">
        <f t="shared" si="16"/>
        <v>225000</v>
      </c>
      <c r="O47" s="10">
        <f t="shared" si="17"/>
        <v>263250</v>
      </c>
      <c r="P47" s="16">
        <f t="shared" si="18"/>
        <v>488250</v>
      </c>
      <c r="Q47" s="10">
        <f t="shared" si="19"/>
        <v>67500</v>
      </c>
      <c r="R47" s="10">
        <f t="shared" si="20"/>
        <v>0</v>
      </c>
      <c r="S47" s="20">
        <f t="shared" si="21"/>
        <v>555750</v>
      </c>
    </row>
    <row r="48" spans="1:19" ht="14.4" customHeight="1" x14ac:dyDescent="0.3">
      <c r="A48" s="18">
        <v>45</v>
      </c>
      <c r="B48" s="64" t="s">
        <v>29</v>
      </c>
      <c r="C48" s="19" t="s">
        <v>3</v>
      </c>
      <c r="D48" s="10">
        <v>466000</v>
      </c>
      <c r="E48" s="10">
        <v>0</v>
      </c>
      <c r="F48" s="16">
        <f t="shared" si="22"/>
        <v>466000</v>
      </c>
      <c r="G48" s="12"/>
      <c r="H48" s="12"/>
      <c r="I48" s="39">
        <f t="shared" si="23"/>
        <v>466000</v>
      </c>
      <c r="K48" s="18">
        <f t="shared" si="5"/>
        <v>45</v>
      </c>
      <c r="L48" s="18" t="str">
        <f t="shared" si="14"/>
        <v>Lokalna Grupa Działania "Ujście Baryczy" Gmin Góra-Niechlów-Wąsosz</v>
      </c>
      <c r="M48" s="18" t="str">
        <f t="shared" si="15"/>
        <v>2017/II</v>
      </c>
      <c r="N48" s="10">
        <f t="shared" si="16"/>
        <v>116500</v>
      </c>
      <c r="O48" s="10">
        <f t="shared" si="17"/>
        <v>0</v>
      </c>
      <c r="P48" s="16">
        <f t="shared" si="18"/>
        <v>116500</v>
      </c>
      <c r="Q48" s="10">
        <f t="shared" si="19"/>
        <v>0</v>
      </c>
      <c r="R48" s="10">
        <f t="shared" si="20"/>
        <v>0</v>
      </c>
      <c r="S48" s="20">
        <f t="shared" si="21"/>
        <v>116500</v>
      </c>
    </row>
    <row r="49" spans="1:19" ht="14.4" customHeight="1" x14ac:dyDescent="0.3">
      <c r="A49" s="18">
        <v>46</v>
      </c>
      <c r="B49" s="64" t="s">
        <v>29</v>
      </c>
      <c r="C49" s="19" t="s">
        <v>5</v>
      </c>
      <c r="D49" s="10">
        <v>200000</v>
      </c>
      <c r="E49" s="10">
        <v>567000</v>
      </c>
      <c r="F49" s="16">
        <f t="shared" si="22"/>
        <v>767000</v>
      </c>
      <c r="G49" s="12"/>
      <c r="H49" s="12"/>
      <c r="I49" s="39">
        <f t="shared" si="23"/>
        <v>767000</v>
      </c>
      <c r="K49" s="18">
        <f t="shared" si="5"/>
        <v>46</v>
      </c>
      <c r="L49" s="18" t="str">
        <f t="shared" si="14"/>
        <v>Lokalna Grupa Działania "Ujście Baryczy" Gmin Góra-Niechlów-Wąsosz</v>
      </c>
      <c r="M49" s="18" t="str">
        <f t="shared" si="15"/>
        <v>2018/II</v>
      </c>
      <c r="N49" s="10">
        <f t="shared" si="16"/>
        <v>50000</v>
      </c>
      <c r="O49" s="10">
        <f t="shared" si="17"/>
        <v>141750</v>
      </c>
      <c r="P49" s="16">
        <f t="shared" si="18"/>
        <v>191750</v>
      </c>
      <c r="Q49" s="10">
        <f t="shared" si="19"/>
        <v>0</v>
      </c>
      <c r="R49" s="10">
        <f t="shared" si="20"/>
        <v>0</v>
      </c>
      <c r="S49" s="20">
        <f t="shared" si="21"/>
        <v>191750</v>
      </c>
    </row>
    <row r="50" spans="1:19" ht="14.4" customHeight="1" x14ac:dyDescent="0.3">
      <c r="A50" s="18">
        <v>47</v>
      </c>
      <c r="B50" s="64" t="s">
        <v>29</v>
      </c>
      <c r="C50" s="19" t="s">
        <v>6</v>
      </c>
      <c r="D50" s="10">
        <v>450000</v>
      </c>
      <c r="E50" s="10">
        <v>0</v>
      </c>
      <c r="F50" s="16">
        <f t="shared" si="22"/>
        <v>450000</v>
      </c>
      <c r="G50" s="10">
        <v>270000</v>
      </c>
      <c r="H50" s="12"/>
      <c r="I50" s="39">
        <f t="shared" si="23"/>
        <v>720000</v>
      </c>
      <c r="K50" s="18">
        <f t="shared" si="5"/>
        <v>47</v>
      </c>
      <c r="L50" s="18" t="str">
        <f t="shared" si="14"/>
        <v>Lokalna Grupa Działania "Ujście Baryczy" Gmin Góra-Niechlów-Wąsosz</v>
      </c>
      <c r="M50" s="18" t="str">
        <f t="shared" si="15"/>
        <v>2019/I</v>
      </c>
      <c r="N50" s="10">
        <f t="shared" si="16"/>
        <v>112500</v>
      </c>
      <c r="O50" s="10">
        <f t="shared" si="17"/>
        <v>0</v>
      </c>
      <c r="P50" s="16">
        <f t="shared" si="18"/>
        <v>112500</v>
      </c>
      <c r="Q50" s="10">
        <f t="shared" si="19"/>
        <v>67500</v>
      </c>
      <c r="R50" s="10">
        <f t="shared" si="20"/>
        <v>0</v>
      </c>
      <c r="S50" s="20">
        <f t="shared" si="21"/>
        <v>180000</v>
      </c>
    </row>
    <row r="51" spans="1:19" ht="14.4" customHeight="1" x14ac:dyDescent="0.3">
      <c r="A51" s="18">
        <v>48</v>
      </c>
      <c r="B51" s="64" t="s">
        <v>29</v>
      </c>
      <c r="C51" s="19" t="s">
        <v>8</v>
      </c>
      <c r="D51" s="10">
        <v>0</v>
      </c>
      <c r="E51" s="10">
        <v>90000</v>
      </c>
      <c r="F51" s="16">
        <f t="shared" si="22"/>
        <v>90000</v>
      </c>
      <c r="G51" s="12"/>
      <c r="H51" s="12"/>
      <c r="I51" s="39">
        <f t="shared" si="23"/>
        <v>90000</v>
      </c>
      <c r="K51" s="18">
        <f t="shared" si="5"/>
        <v>48</v>
      </c>
      <c r="L51" s="18" t="str">
        <f t="shared" si="14"/>
        <v>Lokalna Grupa Działania "Ujście Baryczy" Gmin Góra-Niechlów-Wąsosz</v>
      </c>
      <c r="M51" s="18" t="str">
        <f t="shared" si="15"/>
        <v>2020/II</v>
      </c>
      <c r="N51" s="10">
        <f t="shared" si="16"/>
        <v>0</v>
      </c>
      <c r="O51" s="10">
        <f t="shared" si="17"/>
        <v>22500</v>
      </c>
      <c r="P51" s="16">
        <f t="shared" si="18"/>
        <v>22500</v>
      </c>
      <c r="Q51" s="10">
        <f t="shared" si="19"/>
        <v>0</v>
      </c>
      <c r="R51" s="10">
        <f t="shared" si="20"/>
        <v>0</v>
      </c>
      <c r="S51" s="20">
        <f t="shared" si="21"/>
        <v>22500</v>
      </c>
    </row>
    <row r="52" spans="1:19" ht="15" customHeight="1" thickBot="1" x14ac:dyDescent="0.35">
      <c r="A52" s="18">
        <v>49</v>
      </c>
      <c r="B52" s="65" t="s">
        <v>29</v>
      </c>
      <c r="C52" s="40" t="s">
        <v>8</v>
      </c>
      <c r="D52" s="41">
        <v>234000</v>
      </c>
      <c r="E52" s="41">
        <v>0</v>
      </c>
      <c r="F52" s="42">
        <f t="shared" si="22"/>
        <v>234000</v>
      </c>
      <c r="G52" s="45"/>
      <c r="H52" s="45"/>
      <c r="I52" s="44">
        <f t="shared" si="23"/>
        <v>234000</v>
      </c>
      <c r="K52" s="18">
        <f t="shared" si="5"/>
        <v>49</v>
      </c>
      <c r="L52" s="18" t="str">
        <f t="shared" si="14"/>
        <v>Lokalna Grupa Działania "Ujście Baryczy" Gmin Góra-Niechlów-Wąsosz</v>
      </c>
      <c r="M52" s="18" t="str">
        <f t="shared" si="15"/>
        <v>2020/II</v>
      </c>
      <c r="N52" s="10">
        <f t="shared" si="16"/>
        <v>58500</v>
      </c>
      <c r="O52" s="10">
        <f t="shared" si="17"/>
        <v>0</v>
      </c>
      <c r="P52" s="16">
        <f t="shared" si="18"/>
        <v>58500</v>
      </c>
      <c r="Q52" s="10">
        <f t="shared" si="19"/>
        <v>0</v>
      </c>
      <c r="R52" s="10">
        <f t="shared" si="20"/>
        <v>0</v>
      </c>
      <c r="S52" s="20">
        <f t="shared" si="21"/>
        <v>58500</v>
      </c>
    </row>
    <row r="53" spans="1:19" ht="15.6" x14ac:dyDescent="0.3">
      <c r="A53" s="18">
        <v>50</v>
      </c>
      <c r="B53" s="60" t="s">
        <v>30</v>
      </c>
      <c r="C53" s="33" t="s">
        <v>1</v>
      </c>
      <c r="D53" s="34"/>
      <c r="E53" s="34"/>
      <c r="F53" s="36">
        <f t="shared" si="22"/>
        <v>0</v>
      </c>
      <c r="G53" s="35"/>
      <c r="H53" s="35"/>
      <c r="I53" s="38">
        <f t="shared" si="23"/>
        <v>0</v>
      </c>
      <c r="K53" s="18">
        <f t="shared" si="5"/>
        <v>50</v>
      </c>
      <c r="L53" s="18" t="str">
        <f t="shared" si="14"/>
        <v>Stowarzyszenie Lokalna Grupa Działania "Qwsi"</v>
      </c>
      <c r="M53" s="18" t="str">
        <f t="shared" si="15"/>
        <v>2016/II</v>
      </c>
      <c r="N53" s="10">
        <f t="shared" si="16"/>
        <v>0</v>
      </c>
      <c r="O53" s="10">
        <f t="shared" si="17"/>
        <v>0</v>
      </c>
      <c r="P53" s="16">
        <f t="shared" si="18"/>
        <v>0</v>
      </c>
      <c r="Q53" s="10">
        <f t="shared" si="19"/>
        <v>0</v>
      </c>
      <c r="R53" s="10">
        <f t="shared" si="20"/>
        <v>0</v>
      </c>
      <c r="S53" s="20">
        <f t="shared" si="21"/>
        <v>0</v>
      </c>
    </row>
    <row r="54" spans="1:19" ht="15.6" x14ac:dyDescent="0.3">
      <c r="A54" s="18">
        <v>51</v>
      </c>
      <c r="B54" s="61" t="s">
        <v>30</v>
      </c>
      <c r="C54" s="19" t="s">
        <v>2</v>
      </c>
      <c r="D54" s="10">
        <v>3000000</v>
      </c>
      <c r="E54" s="10">
        <v>2330000</v>
      </c>
      <c r="F54" s="16">
        <f t="shared" si="22"/>
        <v>5330000</v>
      </c>
      <c r="G54" s="13">
        <v>300000</v>
      </c>
      <c r="H54" s="9"/>
      <c r="I54" s="39">
        <f t="shared" si="23"/>
        <v>5630000</v>
      </c>
      <c r="K54" s="18">
        <f t="shared" si="5"/>
        <v>51</v>
      </c>
      <c r="L54" s="18" t="str">
        <f t="shared" si="14"/>
        <v>Stowarzyszenie Lokalna Grupa Działania "Qwsi"</v>
      </c>
      <c r="M54" s="18" t="str">
        <f t="shared" si="15"/>
        <v>2017/I</v>
      </c>
      <c r="N54" s="10">
        <f t="shared" si="16"/>
        <v>750000</v>
      </c>
      <c r="O54" s="10">
        <f t="shared" si="17"/>
        <v>582500</v>
      </c>
      <c r="P54" s="16">
        <f t="shared" si="18"/>
        <v>1332500</v>
      </c>
      <c r="Q54" s="10">
        <f t="shared" si="19"/>
        <v>75000</v>
      </c>
      <c r="R54" s="10">
        <f t="shared" si="20"/>
        <v>0</v>
      </c>
      <c r="S54" s="20">
        <f t="shared" si="21"/>
        <v>1407500</v>
      </c>
    </row>
    <row r="55" spans="1:19" ht="15.6" x14ac:dyDescent="0.3">
      <c r="A55" s="18">
        <v>52</v>
      </c>
      <c r="B55" s="61" t="s">
        <v>30</v>
      </c>
      <c r="C55" s="19" t="s">
        <v>3</v>
      </c>
      <c r="D55" s="10"/>
      <c r="E55" s="10">
        <v>110000</v>
      </c>
      <c r="F55" s="16">
        <f t="shared" si="22"/>
        <v>110000</v>
      </c>
      <c r="G55" s="13"/>
      <c r="H55" s="9">
        <v>200000</v>
      </c>
      <c r="I55" s="39">
        <f t="shared" si="23"/>
        <v>310000</v>
      </c>
      <c r="K55" s="18">
        <f t="shared" si="5"/>
        <v>52</v>
      </c>
      <c r="L55" s="18" t="str">
        <f t="shared" si="14"/>
        <v>Stowarzyszenie Lokalna Grupa Działania "Qwsi"</v>
      </c>
      <c r="M55" s="18" t="str">
        <f t="shared" si="15"/>
        <v>2017/II</v>
      </c>
      <c r="N55" s="10">
        <f t="shared" si="16"/>
        <v>0</v>
      </c>
      <c r="O55" s="10">
        <f t="shared" si="17"/>
        <v>27500</v>
      </c>
      <c r="P55" s="16">
        <f t="shared" si="18"/>
        <v>27500</v>
      </c>
      <c r="Q55" s="10">
        <f t="shared" si="19"/>
        <v>0</v>
      </c>
      <c r="R55" s="10">
        <f t="shared" si="20"/>
        <v>50000</v>
      </c>
      <c r="S55" s="20">
        <f t="shared" si="21"/>
        <v>77500</v>
      </c>
    </row>
    <row r="56" spans="1:19" ht="15.6" x14ac:dyDescent="0.3">
      <c r="A56" s="18">
        <v>53</v>
      </c>
      <c r="B56" s="61" t="s">
        <v>30</v>
      </c>
      <c r="C56" s="19" t="s">
        <v>4</v>
      </c>
      <c r="D56" s="10">
        <v>1200000</v>
      </c>
      <c r="E56" s="10">
        <v>60000</v>
      </c>
      <c r="F56" s="16">
        <f t="shared" si="22"/>
        <v>1260000</v>
      </c>
      <c r="G56" s="13"/>
      <c r="H56" s="13"/>
      <c r="I56" s="39">
        <f t="shared" si="23"/>
        <v>1260000</v>
      </c>
      <c r="K56" s="18">
        <f t="shared" si="5"/>
        <v>53</v>
      </c>
      <c r="L56" s="18" t="str">
        <f t="shared" si="14"/>
        <v>Stowarzyszenie Lokalna Grupa Działania "Qwsi"</v>
      </c>
      <c r="M56" s="18" t="str">
        <f t="shared" si="15"/>
        <v>2018/I</v>
      </c>
      <c r="N56" s="10">
        <f t="shared" si="16"/>
        <v>300000</v>
      </c>
      <c r="O56" s="10">
        <f t="shared" si="17"/>
        <v>15000</v>
      </c>
      <c r="P56" s="16">
        <f t="shared" si="18"/>
        <v>315000</v>
      </c>
      <c r="Q56" s="10">
        <f t="shared" si="19"/>
        <v>0</v>
      </c>
      <c r="R56" s="10">
        <f t="shared" si="20"/>
        <v>0</v>
      </c>
      <c r="S56" s="20">
        <f t="shared" si="21"/>
        <v>315000</v>
      </c>
    </row>
    <row r="57" spans="1:19" ht="15.6" x14ac:dyDescent="0.3">
      <c r="A57" s="18">
        <v>54</v>
      </c>
      <c r="B57" s="61" t="s">
        <v>30</v>
      </c>
      <c r="C57" s="19" t="s">
        <v>5</v>
      </c>
      <c r="D57" s="10"/>
      <c r="E57" s="10"/>
      <c r="F57" s="16">
        <f t="shared" si="22"/>
        <v>0</v>
      </c>
      <c r="G57" s="9">
        <v>300000</v>
      </c>
      <c r="H57" s="9">
        <v>50000</v>
      </c>
      <c r="I57" s="39">
        <f t="shared" si="23"/>
        <v>350000</v>
      </c>
      <c r="K57" s="18">
        <f t="shared" si="5"/>
        <v>54</v>
      </c>
      <c r="L57" s="18" t="str">
        <f t="shared" si="14"/>
        <v>Stowarzyszenie Lokalna Grupa Działania "Qwsi"</v>
      </c>
      <c r="M57" s="18" t="str">
        <f t="shared" si="15"/>
        <v>2018/II</v>
      </c>
      <c r="N57" s="10">
        <f t="shared" si="16"/>
        <v>0</v>
      </c>
      <c r="O57" s="10">
        <f t="shared" si="17"/>
        <v>0</v>
      </c>
      <c r="P57" s="16">
        <f t="shared" si="18"/>
        <v>0</v>
      </c>
      <c r="Q57" s="10">
        <f t="shared" si="19"/>
        <v>75000</v>
      </c>
      <c r="R57" s="10">
        <f t="shared" si="20"/>
        <v>12500</v>
      </c>
      <c r="S57" s="20">
        <f t="shared" si="21"/>
        <v>87500</v>
      </c>
    </row>
    <row r="58" spans="1:19" ht="15.6" x14ac:dyDescent="0.3">
      <c r="A58" s="18">
        <v>55</v>
      </c>
      <c r="B58" s="61" t="s">
        <v>30</v>
      </c>
      <c r="C58" s="19" t="s">
        <v>6</v>
      </c>
      <c r="D58" s="10"/>
      <c r="E58" s="10"/>
      <c r="F58" s="16">
        <f t="shared" si="22"/>
        <v>0</v>
      </c>
      <c r="G58" s="13"/>
      <c r="H58" s="10">
        <v>50000</v>
      </c>
      <c r="I58" s="39">
        <f t="shared" si="23"/>
        <v>50000</v>
      </c>
      <c r="K58" s="18">
        <f t="shared" si="5"/>
        <v>55</v>
      </c>
      <c r="L58" s="18" t="str">
        <f t="shared" si="14"/>
        <v>Stowarzyszenie Lokalna Grupa Działania "Qwsi"</v>
      </c>
      <c r="M58" s="18" t="str">
        <f t="shared" si="15"/>
        <v>2019/I</v>
      </c>
      <c r="N58" s="10">
        <f t="shared" si="16"/>
        <v>0</v>
      </c>
      <c r="O58" s="10">
        <f t="shared" si="17"/>
        <v>0</v>
      </c>
      <c r="P58" s="16">
        <f t="shared" si="18"/>
        <v>0</v>
      </c>
      <c r="Q58" s="10">
        <f t="shared" si="19"/>
        <v>0</v>
      </c>
      <c r="R58" s="10">
        <f t="shared" si="20"/>
        <v>12500</v>
      </c>
      <c r="S58" s="20">
        <f t="shared" si="21"/>
        <v>12500</v>
      </c>
    </row>
    <row r="59" spans="1:19" ht="15.6" x14ac:dyDescent="0.3">
      <c r="A59" s="18">
        <v>56</v>
      </c>
      <c r="B59" s="61" t="s">
        <v>30</v>
      </c>
      <c r="C59" s="19" t="s">
        <v>7</v>
      </c>
      <c r="D59" s="10"/>
      <c r="E59" s="10">
        <v>100000</v>
      </c>
      <c r="F59" s="16">
        <f t="shared" si="22"/>
        <v>100000</v>
      </c>
      <c r="G59" s="13"/>
      <c r="H59" s="13"/>
      <c r="I59" s="39">
        <f t="shared" si="23"/>
        <v>100000</v>
      </c>
      <c r="K59" s="18">
        <f t="shared" si="5"/>
        <v>56</v>
      </c>
      <c r="L59" s="18" t="str">
        <f t="shared" si="14"/>
        <v>Stowarzyszenie Lokalna Grupa Działania "Qwsi"</v>
      </c>
      <c r="M59" s="18" t="str">
        <f t="shared" si="15"/>
        <v>2019/II</v>
      </c>
      <c r="N59" s="10">
        <f t="shared" si="16"/>
        <v>0</v>
      </c>
      <c r="O59" s="10">
        <f t="shared" si="17"/>
        <v>25000</v>
      </c>
      <c r="P59" s="16">
        <f t="shared" si="18"/>
        <v>25000</v>
      </c>
      <c r="Q59" s="10">
        <f t="shared" si="19"/>
        <v>0</v>
      </c>
      <c r="R59" s="10">
        <f t="shared" si="20"/>
        <v>0</v>
      </c>
      <c r="S59" s="20">
        <f t="shared" si="21"/>
        <v>25000</v>
      </c>
    </row>
    <row r="60" spans="1:19" ht="15.6" x14ac:dyDescent="0.3">
      <c r="A60" s="18">
        <v>57</v>
      </c>
      <c r="B60" s="61" t="s">
        <v>30</v>
      </c>
      <c r="C60" s="19" t="s">
        <v>12</v>
      </c>
      <c r="D60" s="10"/>
      <c r="E60" s="10">
        <v>100000</v>
      </c>
      <c r="F60" s="16">
        <f t="shared" si="22"/>
        <v>100000</v>
      </c>
      <c r="G60" s="13"/>
      <c r="H60" s="13"/>
      <c r="I60" s="39">
        <f t="shared" si="23"/>
        <v>100000</v>
      </c>
      <c r="K60" s="18">
        <f t="shared" si="5"/>
        <v>57</v>
      </c>
      <c r="L60" s="18" t="str">
        <f t="shared" si="14"/>
        <v>Stowarzyszenie Lokalna Grupa Działania "Qwsi"</v>
      </c>
      <c r="M60" s="18" t="str">
        <f t="shared" si="15"/>
        <v>2020/I</v>
      </c>
      <c r="N60" s="10">
        <f t="shared" si="16"/>
        <v>0</v>
      </c>
      <c r="O60" s="10">
        <f t="shared" si="17"/>
        <v>25000</v>
      </c>
      <c r="P60" s="16">
        <f t="shared" si="18"/>
        <v>25000</v>
      </c>
      <c r="Q60" s="10">
        <f t="shared" si="19"/>
        <v>0</v>
      </c>
      <c r="R60" s="10">
        <f t="shared" si="20"/>
        <v>0</v>
      </c>
      <c r="S60" s="20">
        <f t="shared" si="21"/>
        <v>25000</v>
      </c>
    </row>
    <row r="61" spans="1:19" ht="16.2" thickBot="1" x14ac:dyDescent="0.35">
      <c r="A61" s="18">
        <v>58</v>
      </c>
      <c r="B61" s="62" t="s">
        <v>30</v>
      </c>
      <c r="C61" s="40" t="s">
        <v>8</v>
      </c>
      <c r="D61" s="41"/>
      <c r="E61" s="41"/>
      <c r="F61" s="42">
        <f t="shared" si="22"/>
        <v>0</v>
      </c>
      <c r="G61" s="13">
        <v>200000</v>
      </c>
      <c r="H61" s="47"/>
      <c r="I61" s="44">
        <f t="shared" si="23"/>
        <v>200000</v>
      </c>
      <c r="K61" s="18">
        <f t="shared" si="5"/>
        <v>58</v>
      </c>
      <c r="L61" s="18" t="str">
        <f t="shared" si="14"/>
        <v>Stowarzyszenie Lokalna Grupa Działania "Qwsi"</v>
      </c>
      <c r="M61" s="18" t="str">
        <f t="shared" si="15"/>
        <v>2020/II</v>
      </c>
      <c r="N61" s="10">
        <f t="shared" si="16"/>
        <v>0</v>
      </c>
      <c r="O61" s="10">
        <f t="shared" si="17"/>
        <v>0</v>
      </c>
      <c r="P61" s="16">
        <f t="shared" si="18"/>
        <v>0</v>
      </c>
      <c r="Q61" s="10">
        <f t="shared" si="19"/>
        <v>50000</v>
      </c>
      <c r="R61" s="10">
        <f t="shared" si="20"/>
        <v>0</v>
      </c>
      <c r="S61" s="20">
        <f t="shared" si="21"/>
        <v>50000</v>
      </c>
    </row>
    <row r="62" spans="1:19" ht="15.6" x14ac:dyDescent="0.3">
      <c r="A62" s="18">
        <v>59</v>
      </c>
      <c r="B62" s="60" t="s">
        <v>11</v>
      </c>
      <c r="C62" s="33" t="s">
        <v>1</v>
      </c>
      <c r="D62" s="34">
        <v>2000000</v>
      </c>
      <c r="E62" s="34"/>
      <c r="F62" s="36">
        <f t="shared" si="22"/>
        <v>2000000</v>
      </c>
      <c r="G62" s="48"/>
      <c r="H62" s="35">
        <v>43000</v>
      </c>
      <c r="I62" s="38">
        <f t="shared" si="23"/>
        <v>2043000</v>
      </c>
      <c r="K62" s="18">
        <f t="shared" si="5"/>
        <v>59</v>
      </c>
      <c r="L62" s="18" t="str">
        <f t="shared" si="14"/>
        <v>Partnerstwo Dla Doliny Baryczy</v>
      </c>
      <c r="M62" s="18" t="str">
        <f t="shared" si="15"/>
        <v>2016/II</v>
      </c>
      <c r="N62" s="10">
        <f t="shared" si="16"/>
        <v>500000</v>
      </c>
      <c r="O62" s="10">
        <f t="shared" si="17"/>
        <v>0</v>
      </c>
      <c r="P62" s="16">
        <f t="shared" si="18"/>
        <v>500000</v>
      </c>
      <c r="Q62" s="10">
        <f t="shared" si="19"/>
        <v>0</v>
      </c>
      <c r="R62" s="10">
        <f t="shared" si="20"/>
        <v>10750</v>
      </c>
      <c r="S62" s="20">
        <f t="shared" si="21"/>
        <v>510750</v>
      </c>
    </row>
    <row r="63" spans="1:19" ht="15.6" x14ac:dyDescent="0.3">
      <c r="A63" s="18">
        <v>60</v>
      </c>
      <c r="B63" s="61" t="s">
        <v>11</v>
      </c>
      <c r="C63" s="19" t="s">
        <v>2</v>
      </c>
      <c r="D63" s="12"/>
      <c r="E63" s="10">
        <v>3580000</v>
      </c>
      <c r="F63" s="16">
        <f t="shared" si="22"/>
        <v>3580000</v>
      </c>
      <c r="G63" s="9">
        <v>160000</v>
      </c>
      <c r="H63" s="13"/>
      <c r="I63" s="39">
        <f t="shared" si="23"/>
        <v>3740000</v>
      </c>
      <c r="K63" s="18">
        <f t="shared" si="5"/>
        <v>60</v>
      </c>
      <c r="L63" s="18" t="str">
        <f t="shared" si="14"/>
        <v>Partnerstwo Dla Doliny Baryczy</v>
      </c>
      <c r="M63" s="18" t="str">
        <f t="shared" si="15"/>
        <v>2017/I</v>
      </c>
      <c r="N63" s="10">
        <f t="shared" si="16"/>
        <v>0</v>
      </c>
      <c r="O63" s="10">
        <f t="shared" si="17"/>
        <v>895000</v>
      </c>
      <c r="P63" s="16">
        <f t="shared" si="18"/>
        <v>895000</v>
      </c>
      <c r="Q63" s="10">
        <f t="shared" si="19"/>
        <v>40000</v>
      </c>
      <c r="R63" s="10">
        <f t="shared" si="20"/>
        <v>0</v>
      </c>
      <c r="S63" s="20">
        <f t="shared" si="21"/>
        <v>935000</v>
      </c>
    </row>
    <row r="64" spans="1:19" ht="15.6" x14ac:dyDescent="0.3">
      <c r="A64" s="18">
        <v>61</v>
      </c>
      <c r="B64" s="61" t="s">
        <v>11</v>
      </c>
      <c r="C64" s="19" t="s">
        <v>3</v>
      </c>
      <c r="D64" s="10">
        <v>2600000</v>
      </c>
      <c r="E64" s="10">
        <v>1000000</v>
      </c>
      <c r="F64" s="16">
        <f t="shared" si="22"/>
        <v>3600000</v>
      </c>
      <c r="G64" s="13"/>
      <c r="H64" s="9">
        <v>43000</v>
      </c>
      <c r="I64" s="39">
        <f t="shared" si="23"/>
        <v>3643000</v>
      </c>
      <c r="K64" s="18">
        <f t="shared" si="5"/>
        <v>61</v>
      </c>
      <c r="L64" s="18" t="str">
        <f t="shared" si="14"/>
        <v>Partnerstwo Dla Doliny Baryczy</v>
      </c>
      <c r="M64" s="18" t="str">
        <f t="shared" si="15"/>
        <v>2017/II</v>
      </c>
      <c r="N64" s="10">
        <f t="shared" si="16"/>
        <v>650000</v>
      </c>
      <c r="O64" s="10">
        <f t="shared" si="17"/>
        <v>250000</v>
      </c>
      <c r="P64" s="16">
        <f t="shared" si="18"/>
        <v>900000</v>
      </c>
      <c r="Q64" s="10">
        <f t="shared" si="19"/>
        <v>0</v>
      </c>
      <c r="R64" s="10">
        <f t="shared" si="20"/>
        <v>10750</v>
      </c>
      <c r="S64" s="20">
        <f t="shared" si="21"/>
        <v>910750</v>
      </c>
    </row>
    <row r="65" spans="1:19" ht="15.6" x14ac:dyDescent="0.3">
      <c r="A65" s="18">
        <v>62</v>
      </c>
      <c r="B65" s="61" t="s">
        <v>11</v>
      </c>
      <c r="C65" s="19" t="s">
        <v>5</v>
      </c>
      <c r="D65" s="10">
        <v>900000</v>
      </c>
      <c r="E65" s="10"/>
      <c r="F65" s="16">
        <f t="shared" si="22"/>
        <v>900000</v>
      </c>
      <c r="G65" s="9">
        <v>150000</v>
      </c>
      <c r="H65" s="9">
        <v>74000</v>
      </c>
      <c r="I65" s="39">
        <f t="shared" si="23"/>
        <v>1124000</v>
      </c>
      <c r="K65" s="18">
        <f t="shared" si="5"/>
        <v>62</v>
      </c>
      <c r="L65" s="18" t="str">
        <f t="shared" si="14"/>
        <v>Partnerstwo Dla Doliny Baryczy</v>
      </c>
      <c r="M65" s="18" t="str">
        <f t="shared" si="15"/>
        <v>2018/II</v>
      </c>
      <c r="N65" s="10">
        <f t="shared" si="16"/>
        <v>225000</v>
      </c>
      <c r="O65" s="10">
        <f t="shared" si="17"/>
        <v>0</v>
      </c>
      <c r="P65" s="16">
        <f t="shared" si="18"/>
        <v>225000</v>
      </c>
      <c r="Q65" s="10">
        <f t="shared" si="19"/>
        <v>37500</v>
      </c>
      <c r="R65" s="10">
        <f t="shared" si="20"/>
        <v>18500</v>
      </c>
      <c r="S65" s="20">
        <f t="shared" si="21"/>
        <v>281000</v>
      </c>
    </row>
    <row r="66" spans="1:19" ht="15.6" x14ac:dyDescent="0.3">
      <c r="A66" s="18">
        <v>63</v>
      </c>
      <c r="B66" s="61" t="s">
        <v>11</v>
      </c>
      <c r="C66" s="19" t="s">
        <v>7</v>
      </c>
      <c r="D66" s="12"/>
      <c r="E66" s="12"/>
      <c r="F66" s="16">
        <f t="shared" si="22"/>
        <v>0</v>
      </c>
      <c r="G66" s="13"/>
      <c r="H66" s="9">
        <v>43000</v>
      </c>
      <c r="I66" s="39">
        <f t="shared" si="23"/>
        <v>43000</v>
      </c>
      <c r="K66" s="18">
        <f t="shared" si="5"/>
        <v>63</v>
      </c>
      <c r="L66" s="18" t="str">
        <f t="shared" si="14"/>
        <v>Partnerstwo Dla Doliny Baryczy</v>
      </c>
      <c r="M66" s="18" t="str">
        <f t="shared" si="15"/>
        <v>2019/II</v>
      </c>
      <c r="N66" s="10">
        <f t="shared" si="16"/>
        <v>0</v>
      </c>
      <c r="O66" s="10">
        <f t="shared" si="17"/>
        <v>0</v>
      </c>
      <c r="P66" s="16">
        <f t="shared" si="18"/>
        <v>0</v>
      </c>
      <c r="Q66" s="10">
        <f t="shared" si="19"/>
        <v>0</v>
      </c>
      <c r="R66" s="10">
        <f t="shared" si="20"/>
        <v>10750</v>
      </c>
      <c r="S66" s="20">
        <f t="shared" si="21"/>
        <v>10750</v>
      </c>
    </row>
    <row r="67" spans="1:19" ht="15.6" x14ac:dyDescent="0.3">
      <c r="A67" s="18">
        <v>64</v>
      </c>
      <c r="B67" s="61" t="s">
        <v>11</v>
      </c>
      <c r="C67" s="19" t="s">
        <v>12</v>
      </c>
      <c r="D67" s="12"/>
      <c r="E67" s="12"/>
      <c r="F67" s="16">
        <f t="shared" si="22"/>
        <v>0</v>
      </c>
      <c r="G67" s="9">
        <v>160000</v>
      </c>
      <c r="H67" s="13"/>
      <c r="I67" s="39">
        <f t="shared" si="23"/>
        <v>160000</v>
      </c>
      <c r="K67" s="18">
        <f t="shared" si="5"/>
        <v>64</v>
      </c>
      <c r="L67" s="18" t="str">
        <f t="shared" si="14"/>
        <v>Partnerstwo Dla Doliny Baryczy</v>
      </c>
      <c r="M67" s="18" t="str">
        <f t="shared" si="15"/>
        <v>2020/I</v>
      </c>
      <c r="N67" s="10">
        <f t="shared" si="16"/>
        <v>0</v>
      </c>
      <c r="O67" s="10">
        <f t="shared" si="17"/>
        <v>0</v>
      </c>
      <c r="P67" s="16">
        <f t="shared" si="18"/>
        <v>0</v>
      </c>
      <c r="Q67" s="10">
        <f t="shared" si="19"/>
        <v>40000</v>
      </c>
      <c r="R67" s="10">
        <f t="shared" si="20"/>
        <v>0</v>
      </c>
      <c r="S67" s="20">
        <f t="shared" si="21"/>
        <v>40000</v>
      </c>
    </row>
    <row r="68" spans="1:19" ht="15.6" x14ac:dyDescent="0.3">
      <c r="A68" s="18">
        <v>65</v>
      </c>
      <c r="B68" s="61" t="s">
        <v>11</v>
      </c>
      <c r="C68" s="19" t="s">
        <v>8</v>
      </c>
      <c r="D68" s="12"/>
      <c r="E68" s="12"/>
      <c r="F68" s="16">
        <f t="shared" si="22"/>
        <v>0</v>
      </c>
      <c r="G68" s="9">
        <v>150000</v>
      </c>
      <c r="H68" s="9">
        <v>54000</v>
      </c>
      <c r="I68" s="39">
        <f t="shared" si="23"/>
        <v>204000</v>
      </c>
      <c r="K68" s="18">
        <f t="shared" si="5"/>
        <v>65</v>
      </c>
      <c r="L68" s="18" t="str">
        <f t="shared" si="14"/>
        <v>Partnerstwo Dla Doliny Baryczy</v>
      </c>
      <c r="M68" s="18" t="str">
        <f t="shared" si="15"/>
        <v>2020/II</v>
      </c>
      <c r="N68" s="10">
        <f t="shared" si="16"/>
        <v>0</v>
      </c>
      <c r="O68" s="10">
        <f t="shared" si="17"/>
        <v>0</v>
      </c>
      <c r="P68" s="16">
        <f t="shared" si="18"/>
        <v>0</v>
      </c>
      <c r="Q68" s="10">
        <f t="shared" si="19"/>
        <v>37500</v>
      </c>
      <c r="R68" s="10">
        <f t="shared" si="20"/>
        <v>13500</v>
      </c>
      <c r="S68" s="20">
        <f t="shared" si="21"/>
        <v>51000</v>
      </c>
    </row>
    <row r="69" spans="1:19" ht="16.2" thickBot="1" x14ac:dyDescent="0.35">
      <c r="A69" s="18">
        <v>66</v>
      </c>
      <c r="B69" s="62" t="s">
        <v>11</v>
      </c>
      <c r="C69" s="49" t="s">
        <v>9</v>
      </c>
      <c r="D69" s="45"/>
      <c r="E69" s="45"/>
      <c r="F69" s="42">
        <f t="shared" si="22"/>
        <v>0</v>
      </c>
      <c r="G69" s="47"/>
      <c r="H69" s="46">
        <v>43000</v>
      </c>
      <c r="I69" s="44">
        <f t="shared" si="23"/>
        <v>43000</v>
      </c>
      <c r="K69" s="18">
        <f t="shared" ref="K69:K105" si="24">A69</f>
        <v>66</v>
      </c>
      <c r="L69" s="18" t="str">
        <f t="shared" si="14"/>
        <v>Partnerstwo Dla Doliny Baryczy</v>
      </c>
      <c r="M69" s="18" t="str">
        <f t="shared" si="15"/>
        <v>2021/II</v>
      </c>
      <c r="N69" s="10">
        <f t="shared" si="16"/>
        <v>0</v>
      </c>
      <c r="O69" s="10">
        <f t="shared" si="17"/>
        <v>0</v>
      </c>
      <c r="P69" s="16">
        <f t="shared" si="18"/>
        <v>0</v>
      </c>
      <c r="Q69" s="10">
        <f t="shared" si="19"/>
        <v>0</v>
      </c>
      <c r="R69" s="10">
        <f t="shared" si="20"/>
        <v>10750</v>
      </c>
      <c r="S69" s="20">
        <f t="shared" si="21"/>
        <v>10750</v>
      </c>
    </row>
    <row r="70" spans="1:19" ht="15.6" x14ac:dyDescent="0.3">
      <c r="A70" s="18">
        <v>67</v>
      </c>
      <c r="B70" s="63" t="s">
        <v>31</v>
      </c>
      <c r="C70" s="33" t="s">
        <v>1</v>
      </c>
      <c r="D70" s="34"/>
      <c r="E70" s="34">
        <v>4350000</v>
      </c>
      <c r="F70" s="50">
        <f t="shared" si="22"/>
        <v>4350000</v>
      </c>
      <c r="G70" s="51"/>
      <c r="H70" s="52">
        <v>76000</v>
      </c>
      <c r="I70" s="38">
        <f t="shared" si="23"/>
        <v>4426000</v>
      </c>
      <c r="K70" s="18">
        <f t="shared" si="24"/>
        <v>67</v>
      </c>
      <c r="L70" s="18" t="str">
        <f t="shared" si="14"/>
        <v>Stowarzyszenie Kłodzka Wstęga Sudetów - Lokalna Grupa Działania</v>
      </c>
      <c r="M70" s="18" t="str">
        <f t="shared" si="15"/>
        <v>2016/II</v>
      </c>
      <c r="N70" s="10">
        <f t="shared" si="16"/>
        <v>0</v>
      </c>
      <c r="O70" s="10">
        <f t="shared" si="17"/>
        <v>1087500</v>
      </c>
      <c r="P70" s="16">
        <f t="shared" si="18"/>
        <v>1087500</v>
      </c>
      <c r="Q70" s="10">
        <f t="shared" si="19"/>
        <v>0</v>
      </c>
      <c r="R70" s="10">
        <f t="shared" si="20"/>
        <v>19000</v>
      </c>
      <c r="S70" s="20">
        <f t="shared" si="21"/>
        <v>1106500</v>
      </c>
    </row>
    <row r="71" spans="1:19" ht="15.6" x14ac:dyDescent="0.3">
      <c r="A71" s="18">
        <v>68</v>
      </c>
      <c r="B71" s="64" t="s">
        <v>31</v>
      </c>
      <c r="C71" s="19" t="s">
        <v>2</v>
      </c>
      <c r="D71" s="10">
        <v>2150000</v>
      </c>
      <c r="E71" s="10"/>
      <c r="F71" s="17">
        <f t="shared" si="22"/>
        <v>2150000</v>
      </c>
      <c r="G71" s="10">
        <v>300000</v>
      </c>
      <c r="H71" s="12"/>
      <c r="I71" s="39">
        <f t="shared" si="23"/>
        <v>2450000</v>
      </c>
      <c r="K71" s="18">
        <f t="shared" si="24"/>
        <v>68</v>
      </c>
      <c r="L71" s="18" t="str">
        <f t="shared" si="14"/>
        <v>Stowarzyszenie Kłodzka Wstęga Sudetów - Lokalna Grupa Działania</v>
      </c>
      <c r="M71" s="18" t="str">
        <f t="shared" si="15"/>
        <v>2017/I</v>
      </c>
      <c r="N71" s="10">
        <f t="shared" si="16"/>
        <v>537500</v>
      </c>
      <c r="O71" s="10">
        <f t="shared" si="17"/>
        <v>0</v>
      </c>
      <c r="P71" s="16">
        <f t="shared" si="18"/>
        <v>537500</v>
      </c>
      <c r="Q71" s="10">
        <f t="shared" si="19"/>
        <v>75000</v>
      </c>
      <c r="R71" s="10">
        <f t="shared" si="20"/>
        <v>0</v>
      </c>
      <c r="S71" s="20">
        <f t="shared" si="21"/>
        <v>612500</v>
      </c>
    </row>
    <row r="72" spans="1:19" ht="15.6" x14ac:dyDescent="0.3">
      <c r="A72" s="18">
        <v>69</v>
      </c>
      <c r="B72" s="64" t="s">
        <v>31</v>
      </c>
      <c r="C72" s="19" t="s">
        <v>3</v>
      </c>
      <c r="D72" s="10">
        <v>1150000</v>
      </c>
      <c r="E72" s="10"/>
      <c r="F72" s="17">
        <f t="shared" si="22"/>
        <v>1150000</v>
      </c>
      <c r="G72" s="14">
        <v>300000</v>
      </c>
      <c r="H72" s="10">
        <v>47500</v>
      </c>
      <c r="I72" s="39">
        <f t="shared" si="23"/>
        <v>1497500</v>
      </c>
      <c r="K72" s="18">
        <f t="shared" si="24"/>
        <v>69</v>
      </c>
      <c r="L72" s="18" t="str">
        <f t="shared" si="14"/>
        <v>Stowarzyszenie Kłodzka Wstęga Sudetów - Lokalna Grupa Działania</v>
      </c>
      <c r="M72" s="18" t="str">
        <f t="shared" si="15"/>
        <v>2017/II</v>
      </c>
      <c r="N72" s="10">
        <f t="shared" si="16"/>
        <v>287500</v>
      </c>
      <c r="O72" s="10">
        <f t="shared" si="17"/>
        <v>0</v>
      </c>
      <c r="P72" s="16">
        <f t="shared" si="18"/>
        <v>287500</v>
      </c>
      <c r="Q72" s="10">
        <f t="shared" si="19"/>
        <v>75000</v>
      </c>
      <c r="R72" s="10">
        <f t="shared" si="20"/>
        <v>11875</v>
      </c>
      <c r="S72" s="20">
        <f t="shared" si="21"/>
        <v>374375</v>
      </c>
    </row>
    <row r="73" spans="1:19" ht="15.6" x14ac:dyDescent="0.3">
      <c r="A73" s="18">
        <v>70</v>
      </c>
      <c r="B73" s="64" t="s">
        <v>31</v>
      </c>
      <c r="C73" s="19" t="s">
        <v>4</v>
      </c>
      <c r="D73" s="10">
        <v>2200000</v>
      </c>
      <c r="E73" s="10"/>
      <c r="F73" s="17">
        <f t="shared" ref="F73:F105" si="25">SUM(D73:E73)</f>
        <v>2200000</v>
      </c>
      <c r="G73" s="10">
        <v>276500</v>
      </c>
      <c r="H73" s="12"/>
      <c r="I73" s="39">
        <f t="shared" ref="I73:I105" si="26">SUM(F73,G73,H73)</f>
        <v>2476500</v>
      </c>
      <c r="K73" s="18">
        <f t="shared" si="24"/>
        <v>70</v>
      </c>
      <c r="L73" s="18" t="str">
        <f t="shared" si="14"/>
        <v>Stowarzyszenie Kłodzka Wstęga Sudetów - Lokalna Grupa Działania</v>
      </c>
      <c r="M73" s="18" t="str">
        <f t="shared" si="15"/>
        <v>2018/I</v>
      </c>
      <c r="N73" s="10">
        <f t="shared" si="16"/>
        <v>550000</v>
      </c>
      <c r="O73" s="10">
        <f t="shared" si="17"/>
        <v>0</v>
      </c>
      <c r="P73" s="16">
        <f t="shared" si="18"/>
        <v>550000</v>
      </c>
      <c r="Q73" s="10">
        <f t="shared" si="19"/>
        <v>69125</v>
      </c>
      <c r="R73" s="10">
        <f t="shared" si="20"/>
        <v>0</v>
      </c>
      <c r="S73" s="20">
        <f t="shared" si="21"/>
        <v>619125</v>
      </c>
    </row>
    <row r="74" spans="1:19" ht="16.2" thickBot="1" x14ac:dyDescent="0.35">
      <c r="A74" s="18">
        <v>71</v>
      </c>
      <c r="B74" s="65" t="s">
        <v>31</v>
      </c>
      <c r="C74" s="40" t="s">
        <v>5</v>
      </c>
      <c r="D74" s="41">
        <v>1150000</v>
      </c>
      <c r="E74" s="41"/>
      <c r="F74" s="53">
        <f t="shared" si="25"/>
        <v>1150000</v>
      </c>
      <c r="G74" s="45"/>
      <c r="H74" s="47"/>
      <c r="I74" s="44">
        <f t="shared" si="26"/>
        <v>1150000</v>
      </c>
      <c r="K74" s="18">
        <f t="shared" si="24"/>
        <v>71</v>
      </c>
      <c r="L74" s="18" t="str">
        <f t="shared" si="14"/>
        <v>Stowarzyszenie Kłodzka Wstęga Sudetów - Lokalna Grupa Działania</v>
      </c>
      <c r="M74" s="18" t="str">
        <f t="shared" si="15"/>
        <v>2018/II</v>
      </c>
      <c r="N74" s="10">
        <f t="shared" si="16"/>
        <v>287500</v>
      </c>
      <c r="O74" s="10">
        <f t="shared" si="17"/>
        <v>0</v>
      </c>
      <c r="P74" s="16">
        <f t="shared" si="18"/>
        <v>287500</v>
      </c>
      <c r="Q74" s="10">
        <f t="shared" si="19"/>
        <v>0</v>
      </c>
      <c r="R74" s="10">
        <f t="shared" si="20"/>
        <v>0</v>
      </c>
      <c r="S74" s="20">
        <f t="shared" si="21"/>
        <v>287500</v>
      </c>
    </row>
    <row r="75" spans="1:19" ht="15.6" x14ac:dyDescent="0.3">
      <c r="A75" s="18">
        <v>72</v>
      </c>
      <c r="B75" s="60" t="s">
        <v>32</v>
      </c>
      <c r="C75" s="33" t="s">
        <v>1</v>
      </c>
      <c r="D75" s="34"/>
      <c r="E75" s="34"/>
      <c r="F75" s="54">
        <f t="shared" si="25"/>
        <v>0</v>
      </c>
      <c r="G75" s="35"/>
      <c r="H75" s="35"/>
      <c r="I75" s="38">
        <f t="shared" si="26"/>
        <v>0</v>
      </c>
      <c r="K75" s="18">
        <f t="shared" si="24"/>
        <v>72</v>
      </c>
      <c r="L75" s="18" t="str">
        <f t="shared" si="14"/>
        <v>Stowarzyszenie Lokalna Grupa Działania "Kraina Łęgów Odrzańskich"</v>
      </c>
      <c r="M75" s="18" t="str">
        <f t="shared" si="15"/>
        <v>2016/II</v>
      </c>
      <c r="N75" s="10">
        <f t="shared" si="16"/>
        <v>0</v>
      </c>
      <c r="O75" s="10">
        <f t="shared" si="17"/>
        <v>0</v>
      </c>
      <c r="P75" s="16">
        <f t="shared" si="18"/>
        <v>0</v>
      </c>
      <c r="Q75" s="10">
        <f t="shared" si="19"/>
        <v>0</v>
      </c>
      <c r="R75" s="10">
        <f t="shared" si="20"/>
        <v>0</v>
      </c>
      <c r="S75" s="20">
        <f t="shared" si="21"/>
        <v>0</v>
      </c>
    </row>
    <row r="76" spans="1:19" ht="15.6" x14ac:dyDescent="0.3">
      <c r="A76" s="18">
        <v>73</v>
      </c>
      <c r="B76" s="61" t="s">
        <v>32</v>
      </c>
      <c r="C76" s="19" t="s">
        <v>2</v>
      </c>
      <c r="D76" s="10">
        <v>2690000</v>
      </c>
      <c r="E76" s="10">
        <v>2800220.04</v>
      </c>
      <c r="F76" s="17">
        <f t="shared" si="25"/>
        <v>5490220.04</v>
      </c>
      <c r="G76" s="13">
        <v>250000</v>
      </c>
      <c r="H76" s="13">
        <v>100000</v>
      </c>
      <c r="I76" s="39">
        <f t="shared" si="26"/>
        <v>5840220.04</v>
      </c>
      <c r="K76" s="18">
        <f t="shared" si="24"/>
        <v>73</v>
      </c>
      <c r="L76" s="18" t="str">
        <f t="shared" si="14"/>
        <v>Stowarzyszenie Lokalna Grupa Działania "Kraina Łęgów Odrzańskich"</v>
      </c>
      <c r="M76" s="18" t="str">
        <f t="shared" si="15"/>
        <v>2017/I</v>
      </c>
      <c r="N76" s="10">
        <f t="shared" si="16"/>
        <v>672500</v>
      </c>
      <c r="O76" s="10">
        <f t="shared" si="17"/>
        <v>700055.01</v>
      </c>
      <c r="P76" s="16">
        <f t="shared" si="18"/>
        <v>1372555.01</v>
      </c>
      <c r="Q76" s="10">
        <f t="shared" si="19"/>
        <v>62500</v>
      </c>
      <c r="R76" s="10">
        <f t="shared" si="20"/>
        <v>25000</v>
      </c>
      <c r="S76" s="20">
        <f t="shared" si="21"/>
        <v>1460055.01</v>
      </c>
    </row>
    <row r="77" spans="1:19" ht="15.6" x14ac:dyDescent="0.3">
      <c r="A77" s="18">
        <v>74</v>
      </c>
      <c r="B77" s="61" t="s">
        <v>32</v>
      </c>
      <c r="C77" s="19" t="s">
        <v>3</v>
      </c>
      <c r="D77" s="10"/>
      <c r="E77" s="10">
        <v>2200220.04</v>
      </c>
      <c r="F77" s="17">
        <f t="shared" si="25"/>
        <v>2200220.04</v>
      </c>
      <c r="G77" s="9"/>
      <c r="H77" s="9"/>
      <c r="I77" s="39">
        <f t="shared" si="26"/>
        <v>2200220.04</v>
      </c>
      <c r="K77" s="18">
        <f t="shared" si="24"/>
        <v>74</v>
      </c>
      <c r="L77" s="18" t="str">
        <f t="shared" si="14"/>
        <v>Stowarzyszenie Lokalna Grupa Działania "Kraina Łęgów Odrzańskich"</v>
      </c>
      <c r="M77" s="18" t="str">
        <f t="shared" si="15"/>
        <v>2017/II</v>
      </c>
      <c r="N77" s="10">
        <f t="shared" si="16"/>
        <v>0</v>
      </c>
      <c r="O77" s="10">
        <f t="shared" si="17"/>
        <v>550055.01</v>
      </c>
      <c r="P77" s="16">
        <f t="shared" si="18"/>
        <v>550055.01</v>
      </c>
      <c r="Q77" s="10">
        <f t="shared" si="19"/>
        <v>0</v>
      </c>
      <c r="R77" s="10">
        <f t="shared" si="20"/>
        <v>0</v>
      </c>
      <c r="S77" s="20">
        <f t="shared" si="21"/>
        <v>550055.01</v>
      </c>
    </row>
    <row r="78" spans="1:19" ht="15.6" x14ac:dyDescent="0.3">
      <c r="A78" s="18">
        <v>75</v>
      </c>
      <c r="B78" s="61" t="s">
        <v>32</v>
      </c>
      <c r="C78" s="19" t="s">
        <v>4</v>
      </c>
      <c r="D78" s="10">
        <v>3590000</v>
      </c>
      <c r="E78" s="10">
        <v>850000</v>
      </c>
      <c r="F78" s="17">
        <f t="shared" si="25"/>
        <v>4440000</v>
      </c>
      <c r="G78" s="13">
        <v>200000</v>
      </c>
      <c r="H78" s="13">
        <v>200000</v>
      </c>
      <c r="I78" s="39">
        <f t="shared" si="26"/>
        <v>4840000</v>
      </c>
      <c r="K78" s="18">
        <f t="shared" si="24"/>
        <v>75</v>
      </c>
      <c r="L78" s="18" t="str">
        <f t="shared" si="14"/>
        <v>Stowarzyszenie Lokalna Grupa Działania "Kraina Łęgów Odrzańskich"</v>
      </c>
      <c r="M78" s="18" t="str">
        <f t="shared" si="15"/>
        <v>2018/I</v>
      </c>
      <c r="N78" s="10">
        <f t="shared" si="16"/>
        <v>897500</v>
      </c>
      <c r="O78" s="10">
        <f t="shared" si="17"/>
        <v>212500</v>
      </c>
      <c r="P78" s="16">
        <f t="shared" si="18"/>
        <v>1110000</v>
      </c>
      <c r="Q78" s="10">
        <f t="shared" si="19"/>
        <v>50000</v>
      </c>
      <c r="R78" s="10">
        <f t="shared" si="20"/>
        <v>50000</v>
      </c>
      <c r="S78" s="20">
        <f t="shared" si="21"/>
        <v>1210000</v>
      </c>
    </row>
    <row r="79" spans="1:19" ht="15.6" x14ac:dyDescent="0.3">
      <c r="A79" s="18">
        <v>76</v>
      </c>
      <c r="B79" s="61" t="s">
        <v>32</v>
      </c>
      <c r="C79" s="19" t="s">
        <v>7</v>
      </c>
      <c r="D79" s="10"/>
      <c r="E79" s="10">
        <v>199559.92</v>
      </c>
      <c r="F79" s="17">
        <f t="shared" si="25"/>
        <v>199559.92</v>
      </c>
      <c r="G79" s="9"/>
      <c r="H79" s="13"/>
      <c r="I79" s="39">
        <f t="shared" si="26"/>
        <v>199559.92</v>
      </c>
      <c r="K79" s="18">
        <f t="shared" si="24"/>
        <v>76</v>
      </c>
      <c r="L79" s="18" t="str">
        <f t="shared" si="14"/>
        <v>Stowarzyszenie Lokalna Grupa Działania "Kraina Łęgów Odrzańskich"</v>
      </c>
      <c r="M79" s="18" t="str">
        <f t="shared" si="15"/>
        <v>2019/II</v>
      </c>
      <c r="N79" s="10">
        <f t="shared" si="16"/>
        <v>0</v>
      </c>
      <c r="O79" s="10">
        <f t="shared" si="17"/>
        <v>49889.98</v>
      </c>
      <c r="P79" s="16">
        <f t="shared" si="18"/>
        <v>49889.98</v>
      </c>
      <c r="Q79" s="10">
        <f t="shared" si="19"/>
        <v>0</v>
      </c>
      <c r="R79" s="10">
        <f t="shared" si="20"/>
        <v>0</v>
      </c>
      <c r="S79" s="20">
        <f t="shared" si="21"/>
        <v>49889.98</v>
      </c>
    </row>
    <row r="80" spans="1:19" ht="15.6" x14ac:dyDescent="0.3">
      <c r="A80" s="18">
        <v>77</v>
      </c>
      <c r="B80" s="61" t="s">
        <v>32</v>
      </c>
      <c r="C80" s="58" t="s">
        <v>12</v>
      </c>
      <c r="D80" s="59"/>
      <c r="E80" s="59">
        <v>300000</v>
      </c>
      <c r="F80" s="17">
        <f t="shared" si="25"/>
        <v>300000</v>
      </c>
      <c r="G80" s="69">
        <v>250000</v>
      </c>
      <c r="H80" s="70"/>
      <c r="I80" s="39">
        <f t="shared" si="26"/>
        <v>550000</v>
      </c>
      <c r="K80" s="18">
        <f t="shared" si="24"/>
        <v>77</v>
      </c>
      <c r="L80" s="18" t="str">
        <f t="shared" si="14"/>
        <v>Stowarzyszenie Lokalna Grupa Działania "Kraina Łęgów Odrzańskich"</v>
      </c>
      <c r="M80" s="18" t="str">
        <f t="shared" si="15"/>
        <v>2020/I</v>
      </c>
      <c r="N80" s="10">
        <f t="shared" si="16"/>
        <v>0</v>
      </c>
      <c r="O80" s="10">
        <f t="shared" si="17"/>
        <v>75000</v>
      </c>
      <c r="P80" s="16">
        <f t="shared" si="18"/>
        <v>75000</v>
      </c>
      <c r="Q80" s="10">
        <f t="shared" si="19"/>
        <v>62500</v>
      </c>
      <c r="R80" s="10">
        <f t="shared" si="20"/>
        <v>0</v>
      </c>
      <c r="S80" s="20">
        <f t="shared" si="21"/>
        <v>137500</v>
      </c>
    </row>
    <row r="81" spans="1:19" ht="16.2" thickBot="1" x14ac:dyDescent="0.35">
      <c r="A81" s="18">
        <v>78</v>
      </c>
      <c r="B81" s="62" t="s">
        <v>32</v>
      </c>
      <c r="C81" s="49" t="s">
        <v>13</v>
      </c>
      <c r="D81" s="41">
        <v>220000</v>
      </c>
      <c r="E81" s="41">
        <v>150000</v>
      </c>
      <c r="F81" s="53">
        <f t="shared" si="25"/>
        <v>370000</v>
      </c>
      <c r="G81" s="47"/>
      <c r="H81" s="47"/>
      <c r="I81" s="44">
        <f t="shared" si="26"/>
        <v>370000</v>
      </c>
      <c r="K81" s="18">
        <f t="shared" si="24"/>
        <v>78</v>
      </c>
      <c r="L81" s="18" t="str">
        <f t="shared" si="14"/>
        <v>Stowarzyszenie Lokalna Grupa Działania "Kraina Łęgów Odrzańskich"</v>
      </c>
      <c r="M81" s="18" t="str">
        <f t="shared" si="15"/>
        <v>2021/I</v>
      </c>
      <c r="N81" s="10">
        <f t="shared" si="16"/>
        <v>55000</v>
      </c>
      <c r="O81" s="10">
        <f t="shared" si="17"/>
        <v>37500</v>
      </c>
      <c r="P81" s="16">
        <f t="shared" si="18"/>
        <v>92500</v>
      </c>
      <c r="Q81" s="10">
        <f t="shared" si="19"/>
        <v>0</v>
      </c>
      <c r="R81" s="10">
        <f t="shared" si="20"/>
        <v>0</v>
      </c>
      <c r="S81" s="20">
        <f t="shared" si="21"/>
        <v>92500</v>
      </c>
    </row>
    <row r="82" spans="1:19" ht="15.6" x14ac:dyDescent="0.3">
      <c r="A82" s="18">
        <v>79</v>
      </c>
      <c r="B82" s="60" t="s">
        <v>33</v>
      </c>
      <c r="C82" s="33" t="s">
        <v>1</v>
      </c>
      <c r="D82" s="34">
        <v>4000000</v>
      </c>
      <c r="E82" s="34">
        <v>5000000</v>
      </c>
      <c r="F82" s="54">
        <f t="shared" si="25"/>
        <v>9000000</v>
      </c>
      <c r="G82" s="35">
        <v>300000</v>
      </c>
      <c r="H82" s="35">
        <v>50000</v>
      </c>
      <c r="I82" s="38">
        <f t="shared" si="26"/>
        <v>9350000</v>
      </c>
      <c r="K82" s="18">
        <f t="shared" si="24"/>
        <v>79</v>
      </c>
      <c r="L82" s="18" t="str">
        <f t="shared" si="14"/>
        <v>Lokalna Grupa Działania Dobra Widawa</v>
      </c>
      <c r="M82" s="18" t="str">
        <f t="shared" si="15"/>
        <v>2016/II</v>
      </c>
      <c r="N82" s="10">
        <f t="shared" si="16"/>
        <v>1000000</v>
      </c>
      <c r="O82" s="10">
        <f t="shared" si="17"/>
        <v>1250000</v>
      </c>
      <c r="P82" s="16">
        <f t="shared" si="18"/>
        <v>2250000</v>
      </c>
      <c r="Q82" s="10">
        <f t="shared" si="19"/>
        <v>75000</v>
      </c>
      <c r="R82" s="10">
        <f t="shared" si="20"/>
        <v>12500</v>
      </c>
      <c r="S82" s="20">
        <f t="shared" si="21"/>
        <v>2337500</v>
      </c>
    </row>
    <row r="83" spans="1:19" ht="15.6" x14ac:dyDescent="0.3">
      <c r="A83" s="18">
        <v>80</v>
      </c>
      <c r="B83" s="61" t="s">
        <v>33</v>
      </c>
      <c r="C83" s="19" t="s">
        <v>2</v>
      </c>
      <c r="D83" s="12"/>
      <c r="E83" s="12"/>
      <c r="F83" s="17">
        <f t="shared" si="25"/>
        <v>0</v>
      </c>
      <c r="G83" s="13"/>
      <c r="H83" s="9">
        <v>100000</v>
      </c>
      <c r="I83" s="39">
        <f t="shared" si="26"/>
        <v>100000</v>
      </c>
      <c r="K83" s="18">
        <f t="shared" si="24"/>
        <v>80</v>
      </c>
      <c r="L83" s="18" t="str">
        <f t="shared" si="14"/>
        <v>Lokalna Grupa Działania Dobra Widawa</v>
      </c>
      <c r="M83" s="18" t="str">
        <f t="shared" si="15"/>
        <v>2017/I</v>
      </c>
      <c r="N83" s="10">
        <f t="shared" si="16"/>
        <v>0</v>
      </c>
      <c r="O83" s="10">
        <f t="shared" si="17"/>
        <v>0</v>
      </c>
      <c r="P83" s="16">
        <f t="shared" si="18"/>
        <v>0</v>
      </c>
      <c r="Q83" s="10">
        <f t="shared" si="19"/>
        <v>0</v>
      </c>
      <c r="R83" s="10">
        <f t="shared" si="20"/>
        <v>25000</v>
      </c>
      <c r="S83" s="20">
        <f t="shared" si="21"/>
        <v>25000</v>
      </c>
    </row>
    <row r="84" spans="1:19" ht="15.6" x14ac:dyDescent="0.3">
      <c r="A84" s="18">
        <v>81</v>
      </c>
      <c r="B84" s="61" t="s">
        <v>33</v>
      </c>
      <c r="C84" s="19" t="s">
        <v>3</v>
      </c>
      <c r="D84" s="10">
        <v>3000000</v>
      </c>
      <c r="E84" s="10"/>
      <c r="F84" s="17">
        <f t="shared" si="25"/>
        <v>3000000</v>
      </c>
      <c r="G84" s="9">
        <v>300000</v>
      </c>
      <c r="H84" s="9">
        <v>50000</v>
      </c>
      <c r="I84" s="39">
        <f t="shared" si="26"/>
        <v>3350000</v>
      </c>
      <c r="K84" s="18">
        <f t="shared" si="24"/>
        <v>81</v>
      </c>
      <c r="L84" s="18" t="str">
        <f t="shared" si="14"/>
        <v>Lokalna Grupa Działania Dobra Widawa</v>
      </c>
      <c r="M84" s="18" t="str">
        <f t="shared" si="15"/>
        <v>2017/II</v>
      </c>
      <c r="N84" s="10">
        <f t="shared" si="16"/>
        <v>750000</v>
      </c>
      <c r="O84" s="10">
        <f t="shared" si="17"/>
        <v>0</v>
      </c>
      <c r="P84" s="16">
        <f t="shared" si="18"/>
        <v>750000</v>
      </c>
      <c r="Q84" s="10">
        <f t="shared" si="19"/>
        <v>75000</v>
      </c>
      <c r="R84" s="10">
        <f t="shared" si="20"/>
        <v>12500</v>
      </c>
      <c r="S84" s="20">
        <f t="shared" si="21"/>
        <v>837500</v>
      </c>
    </row>
    <row r="85" spans="1:19" ht="15.6" x14ac:dyDescent="0.3">
      <c r="A85" s="18">
        <v>82</v>
      </c>
      <c r="B85" s="61" t="s">
        <v>33</v>
      </c>
      <c r="C85" s="19" t="s">
        <v>4</v>
      </c>
      <c r="D85" s="12"/>
      <c r="E85" s="12"/>
      <c r="F85" s="17">
        <f t="shared" si="25"/>
        <v>0</v>
      </c>
      <c r="G85" s="13"/>
      <c r="H85" s="9">
        <v>50000</v>
      </c>
      <c r="I85" s="39">
        <f t="shared" si="26"/>
        <v>50000</v>
      </c>
      <c r="K85" s="18">
        <f t="shared" si="24"/>
        <v>82</v>
      </c>
      <c r="L85" s="18" t="str">
        <f t="shared" si="14"/>
        <v>Lokalna Grupa Działania Dobra Widawa</v>
      </c>
      <c r="M85" s="18" t="str">
        <f t="shared" si="15"/>
        <v>2018/I</v>
      </c>
      <c r="N85" s="10">
        <f t="shared" si="16"/>
        <v>0</v>
      </c>
      <c r="O85" s="10">
        <f t="shared" si="17"/>
        <v>0</v>
      </c>
      <c r="P85" s="16">
        <f t="shared" si="18"/>
        <v>0</v>
      </c>
      <c r="Q85" s="10">
        <f t="shared" si="19"/>
        <v>0</v>
      </c>
      <c r="R85" s="10">
        <f t="shared" si="20"/>
        <v>12500</v>
      </c>
      <c r="S85" s="20">
        <f t="shared" si="21"/>
        <v>12500</v>
      </c>
    </row>
    <row r="86" spans="1:19" ht="15.6" x14ac:dyDescent="0.3">
      <c r="A86" s="18">
        <v>83</v>
      </c>
      <c r="B86" s="61" t="s">
        <v>33</v>
      </c>
      <c r="C86" s="19" t="s">
        <v>5</v>
      </c>
      <c r="D86" s="10"/>
      <c r="E86" s="10">
        <v>500000</v>
      </c>
      <c r="F86" s="17">
        <f t="shared" si="25"/>
        <v>500000</v>
      </c>
      <c r="G86" s="9">
        <v>300000</v>
      </c>
      <c r="H86" s="13"/>
      <c r="I86" s="39">
        <f t="shared" si="26"/>
        <v>800000</v>
      </c>
      <c r="K86" s="18">
        <f t="shared" si="24"/>
        <v>83</v>
      </c>
      <c r="L86" s="18" t="str">
        <f t="shared" si="14"/>
        <v>Lokalna Grupa Działania Dobra Widawa</v>
      </c>
      <c r="M86" s="18" t="str">
        <f t="shared" si="15"/>
        <v>2018/II</v>
      </c>
      <c r="N86" s="10">
        <f t="shared" si="16"/>
        <v>0</v>
      </c>
      <c r="O86" s="10">
        <f t="shared" si="17"/>
        <v>125000</v>
      </c>
      <c r="P86" s="16">
        <f t="shared" si="18"/>
        <v>125000</v>
      </c>
      <c r="Q86" s="10">
        <f t="shared" si="19"/>
        <v>75000</v>
      </c>
      <c r="R86" s="10">
        <f t="shared" si="20"/>
        <v>0</v>
      </c>
      <c r="S86" s="20">
        <f t="shared" si="21"/>
        <v>200000</v>
      </c>
    </row>
    <row r="87" spans="1:19" ht="16.2" thickBot="1" x14ac:dyDescent="0.35">
      <c r="A87" s="18">
        <v>84</v>
      </c>
      <c r="B87" s="62" t="s">
        <v>33</v>
      </c>
      <c r="C87" s="40" t="s">
        <v>6</v>
      </c>
      <c r="D87" s="45"/>
      <c r="E87" s="45"/>
      <c r="F87" s="53">
        <f t="shared" si="25"/>
        <v>0</v>
      </c>
      <c r="G87" s="46">
        <v>300000</v>
      </c>
      <c r="H87" s="46">
        <v>50000</v>
      </c>
      <c r="I87" s="44">
        <f t="shared" si="26"/>
        <v>350000</v>
      </c>
      <c r="K87" s="18">
        <f t="shared" si="24"/>
        <v>84</v>
      </c>
      <c r="L87" s="18" t="str">
        <f t="shared" si="14"/>
        <v>Lokalna Grupa Działania Dobra Widawa</v>
      </c>
      <c r="M87" s="18" t="str">
        <f t="shared" si="15"/>
        <v>2019/I</v>
      </c>
      <c r="N87" s="10">
        <f t="shared" si="16"/>
        <v>0</v>
      </c>
      <c r="O87" s="10">
        <f t="shared" si="17"/>
        <v>0</v>
      </c>
      <c r="P87" s="16">
        <f t="shared" si="18"/>
        <v>0</v>
      </c>
      <c r="Q87" s="10">
        <f t="shared" si="19"/>
        <v>75000</v>
      </c>
      <c r="R87" s="10">
        <f t="shared" si="20"/>
        <v>12500</v>
      </c>
      <c r="S87" s="20">
        <f t="shared" si="21"/>
        <v>87500</v>
      </c>
    </row>
    <row r="88" spans="1:19" ht="15.6" x14ac:dyDescent="0.3">
      <c r="A88" s="18">
        <v>85</v>
      </c>
      <c r="B88" s="66" t="s">
        <v>34</v>
      </c>
      <c r="C88" s="33" t="s">
        <v>1</v>
      </c>
      <c r="D88" s="34">
        <v>2900000</v>
      </c>
      <c r="E88" s="34">
        <v>2000000</v>
      </c>
      <c r="F88" s="54">
        <f t="shared" si="25"/>
        <v>4900000</v>
      </c>
      <c r="G88" s="34">
        <f>150000+200000</f>
        <v>350000</v>
      </c>
      <c r="H88" s="48"/>
      <c r="I88" s="38">
        <f t="shared" si="26"/>
        <v>5250000</v>
      </c>
      <c r="K88" s="18">
        <f t="shared" si="24"/>
        <v>85</v>
      </c>
      <c r="L88" s="18" t="str">
        <f t="shared" si="14"/>
        <v>Stowarzyszenie "Ślężanie - Lokalna Grupa Działania"</v>
      </c>
      <c r="M88" s="18" t="str">
        <f t="shared" si="15"/>
        <v>2016/II</v>
      </c>
      <c r="N88" s="10">
        <f t="shared" si="16"/>
        <v>725000</v>
      </c>
      <c r="O88" s="10">
        <f t="shared" si="17"/>
        <v>500000</v>
      </c>
      <c r="P88" s="16">
        <f t="shared" si="18"/>
        <v>1225000</v>
      </c>
      <c r="Q88" s="10">
        <f t="shared" si="19"/>
        <v>87500</v>
      </c>
      <c r="R88" s="10">
        <f t="shared" si="20"/>
        <v>0</v>
      </c>
      <c r="S88" s="20">
        <f t="shared" si="21"/>
        <v>1312500</v>
      </c>
    </row>
    <row r="89" spans="1:19" ht="15.6" x14ac:dyDescent="0.3">
      <c r="A89" s="18">
        <v>86</v>
      </c>
      <c r="B89" s="67" t="s">
        <v>34</v>
      </c>
      <c r="C89" s="19" t="s">
        <v>2</v>
      </c>
      <c r="D89" s="10">
        <v>600000</v>
      </c>
      <c r="E89" s="10"/>
      <c r="F89" s="17">
        <f t="shared" si="25"/>
        <v>600000</v>
      </c>
      <c r="G89" s="12"/>
      <c r="H89" s="13"/>
      <c r="I89" s="39">
        <f t="shared" si="26"/>
        <v>600000</v>
      </c>
      <c r="K89" s="18">
        <f t="shared" si="24"/>
        <v>86</v>
      </c>
      <c r="L89" s="18" t="str">
        <f t="shared" si="14"/>
        <v>Stowarzyszenie "Ślężanie - Lokalna Grupa Działania"</v>
      </c>
      <c r="M89" s="18" t="str">
        <f t="shared" si="15"/>
        <v>2017/I</v>
      </c>
      <c r="N89" s="10">
        <f t="shared" si="16"/>
        <v>150000</v>
      </c>
      <c r="O89" s="10">
        <f t="shared" si="17"/>
        <v>0</v>
      </c>
      <c r="P89" s="16">
        <f t="shared" si="18"/>
        <v>150000</v>
      </c>
      <c r="Q89" s="10">
        <f t="shared" si="19"/>
        <v>0</v>
      </c>
      <c r="R89" s="10">
        <f t="shared" si="20"/>
        <v>0</v>
      </c>
      <c r="S89" s="20">
        <f t="shared" si="21"/>
        <v>150000</v>
      </c>
    </row>
    <row r="90" spans="1:19" ht="15.6" x14ac:dyDescent="0.3">
      <c r="A90" s="18">
        <v>87</v>
      </c>
      <c r="B90" s="67" t="s">
        <v>34</v>
      </c>
      <c r="C90" s="19" t="s">
        <v>3</v>
      </c>
      <c r="D90" s="12"/>
      <c r="E90" s="12"/>
      <c r="F90" s="17">
        <f t="shared" si="25"/>
        <v>0</v>
      </c>
      <c r="G90" s="10">
        <f>150000+100000+200000</f>
        <v>450000</v>
      </c>
      <c r="H90" s="13"/>
      <c r="I90" s="39">
        <f t="shared" si="26"/>
        <v>450000</v>
      </c>
      <c r="K90" s="18">
        <f t="shared" si="24"/>
        <v>87</v>
      </c>
      <c r="L90" s="18" t="str">
        <f t="shared" ref="L90:L105" si="27">B90</f>
        <v>Stowarzyszenie "Ślężanie - Lokalna Grupa Działania"</v>
      </c>
      <c r="M90" s="18" t="str">
        <f t="shared" ref="M90:M105" si="28">C90</f>
        <v>2017/II</v>
      </c>
      <c r="N90" s="10">
        <f t="shared" ref="N90:N105" si="29">D90/4</f>
        <v>0</v>
      </c>
      <c r="O90" s="10">
        <f t="shared" ref="O90:O105" si="30">E90/4</f>
        <v>0</v>
      </c>
      <c r="P90" s="16">
        <f t="shared" ref="P90:P105" si="31">SUM(N90:O90)</f>
        <v>0</v>
      </c>
      <c r="Q90" s="10">
        <f t="shared" ref="Q90:Q105" si="32">G90/4</f>
        <v>112500</v>
      </c>
      <c r="R90" s="10">
        <f t="shared" ref="R90:R105" si="33">H90/4</f>
        <v>0</v>
      </c>
      <c r="S90" s="20">
        <f t="shared" ref="S90:S105" si="34">SUM(P90,Q90,R90)</f>
        <v>112500</v>
      </c>
    </row>
    <row r="91" spans="1:19" ht="15.6" x14ac:dyDescent="0.3">
      <c r="A91" s="18">
        <v>88</v>
      </c>
      <c r="B91" s="67" t="s">
        <v>34</v>
      </c>
      <c r="C91" s="19" t="s">
        <v>4</v>
      </c>
      <c r="D91" s="12"/>
      <c r="E91" s="12"/>
      <c r="F91" s="17">
        <f t="shared" si="25"/>
        <v>0</v>
      </c>
      <c r="G91" s="10">
        <f>200000+200000+100000</f>
        <v>500000</v>
      </c>
      <c r="H91" s="13"/>
      <c r="I91" s="39">
        <f t="shared" si="26"/>
        <v>500000</v>
      </c>
      <c r="K91" s="18">
        <f t="shared" si="24"/>
        <v>88</v>
      </c>
      <c r="L91" s="18" t="str">
        <f t="shared" si="27"/>
        <v>Stowarzyszenie "Ślężanie - Lokalna Grupa Działania"</v>
      </c>
      <c r="M91" s="18" t="str">
        <f t="shared" si="28"/>
        <v>2018/I</v>
      </c>
      <c r="N91" s="10">
        <f t="shared" si="29"/>
        <v>0</v>
      </c>
      <c r="O91" s="10">
        <f t="shared" si="30"/>
        <v>0</v>
      </c>
      <c r="P91" s="16">
        <f t="shared" si="31"/>
        <v>0</v>
      </c>
      <c r="Q91" s="10">
        <f t="shared" si="32"/>
        <v>125000</v>
      </c>
      <c r="R91" s="10">
        <f t="shared" si="33"/>
        <v>0</v>
      </c>
      <c r="S91" s="20">
        <f t="shared" si="34"/>
        <v>125000</v>
      </c>
    </row>
    <row r="92" spans="1:19" ht="15.6" x14ac:dyDescent="0.3">
      <c r="A92" s="18">
        <v>89</v>
      </c>
      <c r="B92" s="67" t="s">
        <v>34</v>
      </c>
      <c r="C92" s="19" t="s">
        <v>6</v>
      </c>
      <c r="D92" s="12"/>
      <c r="E92" s="12"/>
      <c r="F92" s="17">
        <f t="shared" si="25"/>
        <v>0</v>
      </c>
      <c r="G92" s="10">
        <v>100000</v>
      </c>
      <c r="H92" s="13"/>
      <c r="I92" s="39">
        <f t="shared" si="26"/>
        <v>100000</v>
      </c>
      <c r="K92" s="18">
        <f t="shared" si="24"/>
        <v>89</v>
      </c>
      <c r="L92" s="18" t="str">
        <f t="shared" si="27"/>
        <v>Stowarzyszenie "Ślężanie - Lokalna Grupa Działania"</v>
      </c>
      <c r="M92" s="18" t="str">
        <f t="shared" si="28"/>
        <v>2019/I</v>
      </c>
      <c r="N92" s="10">
        <f t="shared" si="29"/>
        <v>0</v>
      </c>
      <c r="O92" s="10">
        <f t="shared" si="30"/>
        <v>0</v>
      </c>
      <c r="P92" s="16">
        <f t="shared" si="31"/>
        <v>0</v>
      </c>
      <c r="Q92" s="10">
        <f t="shared" si="32"/>
        <v>25000</v>
      </c>
      <c r="R92" s="10">
        <f t="shared" si="33"/>
        <v>0</v>
      </c>
      <c r="S92" s="20">
        <f t="shared" si="34"/>
        <v>25000</v>
      </c>
    </row>
    <row r="93" spans="1:19" ht="16.2" thickBot="1" x14ac:dyDescent="0.35">
      <c r="A93" s="18">
        <v>90</v>
      </c>
      <c r="B93" s="68" t="s">
        <v>34</v>
      </c>
      <c r="C93" s="40" t="s">
        <v>12</v>
      </c>
      <c r="D93" s="45"/>
      <c r="E93" s="45"/>
      <c r="F93" s="53">
        <f t="shared" si="25"/>
        <v>0</v>
      </c>
      <c r="G93" s="41">
        <v>100000</v>
      </c>
      <c r="H93" s="47"/>
      <c r="I93" s="44">
        <f t="shared" si="26"/>
        <v>100000</v>
      </c>
      <c r="K93" s="18">
        <f t="shared" si="24"/>
        <v>90</v>
      </c>
      <c r="L93" s="18" t="str">
        <f t="shared" si="27"/>
        <v>Stowarzyszenie "Ślężanie - Lokalna Grupa Działania"</v>
      </c>
      <c r="M93" s="18" t="str">
        <f t="shared" si="28"/>
        <v>2020/I</v>
      </c>
      <c r="N93" s="10">
        <f t="shared" si="29"/>
        <v>0</v>
      </c>
      <c r="O93" s="10">
        <f t="shared" si="30"/>
        <v>0</v>
      </c>
      <c r="P93" s="16">
        <f t="shared" si="31"/>
        <v>0</v>
      </c>
      <c r="Q93" s="10">
        <f t="shared" si="32"/>
        <v>25000</v>
      </c>
      <c r="R93" s="10">
        <f t="shared" si="33"/>
        <v>0</v>
      </c>
      <c r="S93" s="20">
        <f t="shared" si="34"/>
        <v>25000</v>
      </c>
    </row>
    <row r="94" spans="1:19" ht="15.6" x14ac:dyDescent="0.3">
      <c r="A94" s="18">
        <v>91</v>
      </c>
      <c r="B94" s="60" t="s">
        <v>35</v>
      </c>
      <c r="C94" s="33" t="s">
        <v>1</v>
      </c>
      <c r="D94" s="34">
        <v>600000</v>
      </c>
      <c r="E94" s="34">
        <v>1050000</v>
      </c>
      <c r="F94" s="36">
        <f t="shared" si="25"/>
        <v>1650000</v>
      </c>
      <c r="G94" s="55"/>
      <c r="H94" s="55"/>
      <c r="I94" s="38">
        <f t="shared" si="26"/>
        <v>1650000</v>
      </c>
      <c r="K94" s="18">
        <f t="shared" si="24"/>
        <v>91</v>
      </c>
      <c r="L94" s="18" t="str">
        <f t="shared" si="27"/>
        <v>Stowarzyszenie Lokalna Grupa Działania Kraina Wzgórz Trzebnickich</v>
      </c>
      <c r="M94" s="18" t="str">
        <f t="shared" si="28"/>
        <v>2016/II</v>
      </c>
      <c r="N94" s="10">
        <f t="shared" si="29"/>
        <v>150000</v>
      </c>
      <c r="O94" s="10">
        <f t="shared" si="30"/>
        <v>262500</v>
      </c>
      <c r="P94" s="16">
        <f t="shared" si="31"/>
        <v>412500</v>
      </c>
      <c r="Q94" s="10">
        <f t="shared" si="32"/>
        <v>0</v>
      </c>
      <c r="R94" s="10">
        <f t="shared" si="33"/>
        <v>0</v>
      </c>
      <c r="S94" s="20">
        <f t="shared" si="34"/>
        <v>412500</v>
      </c>
    </row>
    <row r="95" spans="1:19" ht="15.6" x14ac:dyDescent="0.3">
      <c r="A95" s="18">
        <v>92</v>
      </c>
      <c r="B95" s="61" t="s">
        <v>35</v>
      </c>
      <c r="C95" s="19" t="s">
        <v>2</v>
      </c>
      <c r="D95" s="9">
        <v>600000</v>
      </c>
      <c r="E95" s="9">
        <v>0</v>
      </c>
      <c r="F95" s="17">
        <f t="shared" si="25"/>
        <v>600000</v>
      </c>
      <c r="G95" s="15">
        <v>300000</v>
      </c>
      <c r="H95" s="15"/>
      <c r="I95" s="39">
        <f t="shared" si="26"/>
        <v>900000</v>
      </c>
      <c r="K95" s="18">
        <f t="shared" si="24"/>
        <v>92</v>
      </c>
      <c r="L95" s="18" t="str">
        <f t="shared" si="27"/>
        <v>Stowarzyszenie Lokalna Grupa Działania Kraina Wzgórz Trzebnickich</v>
      </c>
      <c r="M95" s="18" t="str">
        <f t="shared" si="28"/>
        <v>2017/I</v>
      </c>
      <c r="N95" s="10">
        <f t="shared" si="29"/>
        <v>150000</v>
      </c>
      <c r="O95" s="10">
        <f t="shared" si="30"/>
        <v>0</v>
      </c>
      <c r="P95" s="16">
        <f t="shared" si="31"/>
        <v>150000</v>
      </c>
      <c r="Q95" s="10">
        <f t="shared" si="32"/>
        <v>75000</v>
      </c>
      <c r="R95" s="10">
        <f t="shared" si="33"/>
        <v>0</v>
      </c>
      <c r="S95" s="20">
        <f t="shared" si="34"/>
        <v>225000</v>
      </c>
    </row>
    <row r="96" spans="1:19" ht="15.6" x14ac:dyDescent="0.3">
      <c r="A96" s="18">
        <v>93</v>
      </c>
      <c r="B96" s="61" t="s">
        <v>35</v>
      </c>
      <c r="C96" s="19" t="s">
        <v>3</v>
      </c>
      <c r="D96" s="9">
        <v>0</v>
      </c>
      <c r="E96" s="9">
        <v>490000</v>
      </c>
      <c r="F96" s="17">
        <f t="shared" si="25"/>
        <v>490000</v>
      </c>
      <c r="G96" s="9">
        <v>300000</v>
      </c>
      <c r="H96" s="9">
        <v>50000</v>
      </c>
      <c r="I96" s="39">
        <f t="shared" si="26"/>
        <v>840000</v>
      </c>
      <c r="K96" s="18">
        <f t="shared" si="24"/>
        <v>93</v>
      </c>
      <c r="L96" s="18" t="str">
        <f t="shared" si="27"/>
        <v>Stowarzyszenie Lokalna Grupa Działania Kraina Wzgórz Trzebnickich</v>
      </c>
      <c r="M96" s="18" t="str">
        <f t="shared" si="28"/>
        <v>2017/II</v>
      </c>
      <c r="N96" s="10">
        <f t="shared" si="29"/>
        <v>0</v>
      </c>
      <c r="O96" s="10">
        <f t="shared" si="30"/>
        <v>122500</v>
      </c>
      <c r="P96" s="16">
        <f t="shared" si="31"/>
        <v>122500</v>
      </c>
      <c r="Q96" s="10">
        <f t="shared" si="32"/>
        <v>75000</v>
      </c>
      <c r="R96" s="10">
        <f t="shared" si="33"/>
        <v>12500</v>
      </c>
      <c r="S96" s="20">
        <f t="shared" si="34"/>
        <v>210000</v>
      </c>
    </row>
    <row r="97" spans="1:19" ht="15.6" x14ac:dyDescent="0.3">
      <c r="A97" s="18">
        <v>94</v>
      </c>
      <c r="B97" s="61" t="s">
        <v>35</v>
      </c>
      <c r="C97" s="19" t="s">
        <v>4</v>
      </c>
      <c r="D97" s="9">
        <v>600000</v>
      </c>
      <c r="E97" s="9">
        <v>0</v>
      </c>
      <c r="F97" s="17">
        <f t="shared" si="25"/>
        <v>600000</v>
      </c>
      <c r="G97" s="15"/>
      <c r="H97" s="15"/>
      <c r="I97" s="39">
        <f t="shared" si="26"/>
        <v>600000</v>
      </c>
      <c r="K97" s="18">
        <f t="shared" si="24"/>
        <v>94</v>
      </c>
      <c r="L97" s="18" t="str">
        <f t="shared" si="27"/>
        <v>Stowarzyszenie Lokalna Grupa Działania Kraina Wzgórz Trzebnickich</v>
      </c>
      <c r="M97" s="18" t="str">
        <f t="shared" si="28"/>
        <v>2018/I</v>
      </c>
      <c r="N97" s="10">
        <f t="shared" si="29"/>
        <v>150000</v>
      </c>
      <c r="O97" s="10">
        <f t="shared" si="30"/>
        <v>0</v>
      </c>
      <c r="P97" s="16">
        <f t="shared" si="31"/>
        <v>150000</v>
      </c>
      <c r="Q97" s="10">
        <f t="shared" si="32"/>
        <v>0</v>
      </c>
      <c r="R97" s="10">
        <f t="shared" si="33"/>
        <v>0</v>
      </c>
      <c r="S97" s="20">
        <f t="shared" si="34"/>
        <v>150000</v>
      </c>
    </row>
    <row r="98" spans="1:19" ht="15.6" x14ac:dyDescent="0.3">
      <c r="A98" s="18">
        <v>95</v>
      </c>
      <c r="B98" s="61" t="s">
        <v>35</v>
      </c>
      <c r="C98" s="19" t="s">
        <v>5</v>
      </c>
      <c r="D98" s="9">
        <v>0</v>
      </c>
      <c r="E98" s="9">
        <v>500000</v>
      </c>
      <c r="F98" s="17">
        <f t="shared" si="25"/>
        <v>500000</v>
      </c>
      <c r="G98" s="9">
        <v>300000</v>
      </c>
      <c r="H98" s="9">
        <v>50000</v>
      </c>
      <c r="I98" s="39">
        <f t="shared" si="26"/>
        <v>850000</v>
      </c>
      <c r="K98" s="18">
        <f t="shared" si="24"/>
        <v>95</v>
      </c>
      <c r="L98" s="18" t="str">
        <f t="shared" si="27"/>
        <v>Stowarzyszenie Lokalna Grupa Działania Kraina Wzgórz Trzebnickich</v>
      </c>
      <c r="M98" s="18" t="str">
        <f t="shared" si="28"/>
        <v>2018/II</v>
      </c>
      <c r="N98" s="10">
        <f t="shared" si="29"/>
        <v>0</v>
      </c>
      <c r="O98" s="10">
        <f t="shared" si="30"/>
        <v>125000</v>
      </c>
      <c r="P98" s="16">
        <f t="shared" si="31"/>
        <v>125000</v>
      </c>
      <c r="Q98" s="10">
        <f t="shared" si="32"/>
        <v>75000</v>
      </c>
      <c r="R98" s="10">
        <f t="shared" si="33"/>
        <v>12500</v>
      </c>
      <c r="S98" s="20">
        <f t="shared" si="34"/>
        <v>212500</v>
      </c>
    </row>
    <row r="99" spans="1:19" ht="15.6" x14ac:dyDescent="0.3">
      <c r="A99" s="18">
        <v>96</v>
      </c>
      <c r="B99" s="61" t="s">
        <v>35</v>
      </c>
      <c r="C99" s="19" t="s">
        <v>6</v>
      </c>
      <c r="D99" s="9">
        <v>600000</v>
      </c>
      <c r="E99" s="9">
        <v>500000</v>
      </c>
      <c r="F99" s="17">
        <f t="shared" si="25"/>
        <v>1100000</v>
      </c>
      <c r="G99" s="15"/>
      <c r="H99" s="15"/>
      <c r="I99" s="39">
        <f t="shared" si="26"/>
        <v>1100000</v>
      </c>
      <c r="K99" s="18">
        <f t="shared" si="24"/>
        <v>96</v>
      </c>
      <c r="L99" s="18" t="str">
        <f t="shared" si="27"/>
        <v>Stowarzyszenie Lokalna Grupa Działania Kraina Wzgórz Trzebnickich</v>
      </c>
      <c r="M99" s="18" t="str">
        <f t="shared" si="28"/>
        <v>2019/I</v>
      </c>
      <c r="N99" s="10">
        <f t="shared" si="29"/>
        <v>150000</v>
      </c>
      <c r="O99" s="10">
        <f t="shared" si="30"/>
        <v>125000</v>
      </c>
      <c r="P99" s="16">
        <f t="shared" si="31"/>
        <v>275000</v>
      </c>
      <c r="Q99" s="10">
        <f t="shared" si="32"/>
        <v>0</v>
      </c>
      <c r="R99" s="10">
        <f t="shared" si="33"/>
        <v>0</v>
      </c>
      <c r="S99" s="20">
        <f t="shared" si="34"/>
        <v>275000</v>
      </c>
    </row>
    <row r="100" spans="1:19" ht="15.6" x14ac:dyDescent="0.3">
      <c r="A100" s="18">
        <v>97</v>
      </c>
      <c r="B100" s="61" t="s">
        <v>35</v>
      </c>
      <c r="C100" s="19" t="s">
        <v>7</v>
      </c>
      <c r="D100" s="9">
        <v>0</v>
      </c>
      <c r="E100" s="9">
        <v>400000</v>
      </c>
      <c r="F100" s="17">
        <f t="shared" si="25"/>
        <v>400000</v>
      </c>
      <c r="G100" s="9">
        <v>300000</v>
      </c>
      <c r="H100" s="9">
        <v>50000</v>
      </c>
      <c r="I100" s="39">
        <f t="shared" si="26"/>
        <v>750000</v>
      </c>
      <c r="K100" s="18">
        <f t="shared" si="24"/>
        <v>97</v>
      </c>
      <c r="L100" s="18" t="str">
        <f t="shared" si="27"/>
        <v>Stowarzyszenie Lokalna Grupa Działania Kraina Wzgórz Trzebnickich</v>
      </c>
      <c r="M100" s="18" t="str">
        <f t="shared" si="28"/>
        <v>2019/II</v>
      </c>
      <c r="N100" s="10">
        <f t="shared" si="29"/>
        <v>0</v>
      </c>
      <c r="O100" s="10">
        <f t="shared" si="30"/>
        <v>100000</v>
      </c>
      <c r="P100" s="16">
        <f t="shared" si="31"/>
        <v>100000</v>
      </c>
      <c r="Q100" s="10">
        <f t="shared" si="32"/>
        <v>75000</v>
      </c>
      <c r="R100" s="10">
        <f t="shared" si="33"/>
        <v>12500</v>
      </c>
      <c r="S100" s="20">
        <f t="shared" si="34"/>
        <v>187500</v>
      </c>
    </row>
    <row r="101" spans="1:19" ht="15.6" x14ac:dyDescent="0.3">
      <c r="A101" s="18">
        <v>98</v>
      </c>
      <c r="B101" s="61" t="s">
        <v>35</v>
      </c>
      <c r="C101" s="19" t="s">
        <v>12</v>
      </c>
      <c r="D101" s="9">
        <v>400000</v>
      </c>
      <c r="E101" s="9">
        <v>0</v>
      </c>
      <c r="F101" s="17">
        <f t="shared" si="25"/>
        <v>400000</v>
      </c>
      <c r="G101" s="15"/>
      <c r="H101" s="15"/>
      <c r="I101" s="39">
        <f t="shared" si="26"/>
        <v>400000</v>
      </c>
      <c r="K101" s="18">
        <f t="shared" si="24"/>
        <v>98</v>
      </c>
      <c r="L101" s="18" t="str">
        <f t="shared" si="27"/>
        <v>Stowarzyszenie Lokalna Grupa Działania Kraina Wzgórz Trzebnickich</v>
      </c>
      <c r="M101" s="18" t="str">
        <f t="shared" si="28"/>
        <v>2020/I</v>
      </c>
      <c r="N101" s="10">
        <f t="shared" si="29"/>
        <v>100000</v>
      </c>
      <c r="O101" s="10">
        <f t="shared" si="30"/>
        <v>0</v>
      </c>
      <c r="P101" s="16">
        <f t="shared" si="31"/>
        <v>100000</v>
      </c>
      <c r="Q101" s="10">
        <f t="shared" si="32"/>
        <v>0</v>
      </c>
      <c r="R101" s="10">
        <f t="shared" si="33"/>
        <v>0</v>
      </c>
      <c r="S101" s="20">
        <f t="shared" si="34"/>
        <v>100000</v>
      </c>
    </row>
    <row r="102" spans="1:19" ht="16.2" thickBot="1" x14ac:dyDescent="0.35">
      <c r="A102" s="18">
        <v>99</v>
      </c>
      <c r="B102" s="62" t="s">
        <v>35</v>
      </c>
      <c r="C102" s="40" t="s">
        <v>8</v>
      </c>
      <c r="D102" s="46">
        <v>0</v>
      </c>
      <c r="E102" s="46">
        <v>510000</v>
      </c>
      <c r="F102" s="53">
        <f t="shared" si="25"/>
        <v>510000</v>
      </c>
      <c r="G102" s="56"/>
      <c r="H102" s="56"/>
      <c r="I102" s="44">
        <f t="shared" si="26"/>
        <v>510000</v>
      </c>
      <c r="K102" s="18">
        <f t="shared" si="24"/>
        <v>99</v>
      </c>
      <c r="L102" s="18" t="str">
        <f t="shared" si="27"/>
        <v>Stowarzyszenie Lokalna Grupa Działania Kraina Wzgórz Trzebnickich</v>
      </c>
      <c r="M102" s="18" t="str">
        <f t="shared" si="28"/>
        <v>2020/II</v>
      </c>
      <c r="N102" s="10">
        <f t="shared" si="29"/>
        <v>0</v>
      </c>
      <c r="O102" s="10">
        <f t="shared" si="30"/>
        <v>127500</v>
      </c>
      <c r="P102" s="16">
        <f t="shared" si="31"/>
        <v>127500</v>
      </c>
      <c r="Q102" s="10">
        <f t="shared" si="32"/>
        <v>0</v>
      </c>
      <c r="R102" s="10">
        <f t="shared" si="33"/>
        <v>0</v>
      </c>
      <c r="S102" s="20">
        <f t="shared" si="34"/>
        <v>127500</v>
      </c>
    </row>
    <row r="103" spans="1:19" ht="15.6" x14ac:dyDescent="0.3">
      <c r="A103" s="18">
        <v>100</v>
      </c>
      <c r="B103" s="60" t="s">
        <v>36</v>
      </c>
      <c r="C103" s="33" t="s">
        <v>2</v>
      </c>
      <c r="D103" s="35">
        <v>1600000</v>
      </c>
      <c r="E103" s="35">
        <v>1900000</v>
      </c>
      <c r="F103" s="54">
        <f t="shared" si="25"/>
        <v>3500000</v>
      </c>
      <c r="G103" s="35">
        <v>130000</v>
      </c>
      <c r="H103" s="35">
        <v>20000</v>
      </c>
      <c r="I103" s="38">
        <f t="shared" si="26"/>
        <v>3650000</v>
      </c>
      <c r="K103" s="18">
        <f t="shared" si="24"/>
        <v>100</v>
      </c>
      <c r="L103" s="18" t="str">
        <f t="shared" si="27"/>
        <v>Lokalna Grupa Działania "Partnerstwo Sowiogórskie"</v>
      </c>
      <c r="M103" s="18" t="str">
        <f t="shared" si="28"/>
        <v>2017/I</v>
      </c>
      <c r="N103" s="10">
        <f t="shared" si="29"/>
        <v>400000</v>
      </c>
      <c r="O103" s="10">
        <f t="shared" si="30"/>
        <v>475000</v>
      </c>
      <c r="P103" s="16">
        <f t="shared" si="31"/>
        <v>875000</v>
      </c>
      <c r="Q103" s="10">
        <f t="shared" si="32"/>
        <v>32500</v>
      </c>
      <c r="R103" s="10">
        <f t="shared" si="33"/>
        <v>5000</v>
      </c>
      <c r="S103" s="20">
        <f t="shared" si="34"/>
        <v>912500</v>
      </c>
    </row>
    <row r="104" spans="1:19" ht="15.6" x14ac:dyDescent="0.3">
      <c r="A104" s="18">
        <v>101</v>
      </c>
      <c r="B104" s="61" t="s">
        <v>36</v>
      </c>
      <c r="C104" s="19" t="s">
        <v>3</v>
      </c>
      <c r="D104" s="9">
        <v>1400000</v>
      </c>
      <c r="E104" s="9"/>
      <c r="F104" s="17">
        <f t="shared" si="25"/>
        <v>1400000</v>
      </c>
      <c r="G104" s="9">
        <v>200000</v>
      </c>
      <c r="H104" s="13"/>
      <c r="I104" s="39">
        <f t="shared" si="26"/>
        <v>1600000</v>
      </c>
      <c r="K104" s="18">
        <f t="shared" si="24"/>
        <v>101</v>
      </c>
      <c r="L104" s="18" t="str">
        <f t="shared" si="27"/>
        <v>Lokalna Grupa Działania "Partnerstwo Sowiogórskie"</v>
      </c>
      <c r="M104" s="18" t="str">
        <f t="shared" si="28"/>
        <v>2017/II</v>
      </c>
      <c r="N104" s="10">
        <f t="shared" si="29"/>
        <v>350000</v>
      </c>
      <c r="O104" s="10">
        <f t="shared" si="30"/>
        <v>0</v>
      </c>
      <c r="P104" s="16">
        <f t="shared" si="31"/>
        <v>350000</v>
      </c>
      <c r="Q104" s="10">
        <f t="shared" si="32"/>
        <v>50000</v>
      </c>
      <c r="R104" s="10">
        <f t="shared" si="33"/>
        <v>0</v>
      </c>
      <c r="S104" s="20">
        <f t="shared" si="34"/>
        <v>400000</v>
      </c>
    </row>
    <row r="105" spans="1:19" ht="16.2" thickBot="1" x14ac:dyDescent="0.35">
      <c r="A105" s="18">
        <v>102</v>
      </c>
      <c r="B105" s="62" t="s">
        <v>36</v>
      </c>
      <c r="C105" s="40" t="s">
        <v>4</v>
      </c>
      <c r="D105" s="47"/>
      <c r="E105" s="47"/>
      <c r="F105" s="53">
        <f t="shared" si="25"/>
        <v>0</v>
      </c>
      <c r="G105" s="46">
        <v>130000</v>
      </c>
      <c r="H105" s="46">
        <v>20000</v>
      </c>
      <c r="I105" s="44">
        <f t="shared" si="26"/>
        <v>150000</v>
      </c>
      <c r="K105" s="18">
        <f t="shared" si="24"/>
        <v>102</v>
      </c>
      <c r="L105" s="18" t="str">
        <f t="shared" si="27"/>
        <v>Lokalna Grupa Działania "Partnerstwo Sowiogórskie"</v>
      </c>
      <c r="M105" s="18" t="str">
        <f t="shared" si="28"/>
        <v>2018/I</v>
      </c>
      <c r="N105" s="10">
        <f t="shared" si="29"/>
        <v>0</v>
      </c>
      <c r="O105" s="10">
        <f t="shared" si="30"/>
        <v>0</v>
      </c>
      <c r="P105" s="16">
        <f t="shared" si="31"/>
        <v>0</v>
      </c>
      <c r="Q105" s="10">
        <f t="shared" si="32"/>
        <v>32500</v>
      </c>
      <c r="R105" s="10">
        <f t="shared" si="33"/>
        <v>5000</v>
      </c>
      <c r="S105" s="20">
        <f t="shared" si="34"/>
        <v>37500</v>
      </c>
    </row>
    <row r="106" spans="1:19" ht="21" x14ac:dyDescent="0.4">
      <c r="D106" s="4">
        <f>SUM(D4:D105)</f>
        <v>71775000</v>
      </c>
      <c r="E106" s="4">
        <f>SUM(E4:E105)</f>
        <v>61160000</v>
      </c>
      <c r="F106" s="6"/>
      <c r="G106" s="4">
        <f>SUM(G4:G105)</f>
        <v>14551500</v>
      </c>
      <c r="H106" s="4">
        <f>SUM(H4:H105)</f>
        <v>2213500</v>
      </c>
      <c r="I106" s="21">
        <f>SUM(I4:I105)</f>
        <v>149700000</v>
      </c>
      <c r="N106" s="4">
        <f>SUM(N4:N105)</f>
        <v>17943750</v>
      </c>
      <c r="O106" s="4">
        <f>SUM(O4:O105)</f>
        <v>15290000</v>
      </c>
      <c r="P106" s="6"/>
      <c r="Q106" s="4">
        <f t="shared" ref="Q106:R106" si="35">SUM(Q4:Q105)</f>
        <v>3637875</v>
      </c>
      <c r="R106" s="4">
        <f t="shared" si="35"/>
        <v>553375</v>
      </c>
      <c r="S106" s="21">
        <f>SUM(S4:S105)</f>
        <v>37425000</v>
      </c>
    </row>
    <row r="107" spans="1:19" x14ac:dyDescent="0.3">
      <c r="E107" s="3"/>
      <c r="F107" s="3"/>
      <c r="G107" s="1"/>
      <c r="H107" s="1"/>
      <c r="I107" s="22">
        <f>I106/4</f>
        <v>37425000</v>
      </c>
      <c r="N107" s="30"/>
      <c r="O107" s="30"/>
      <c r="P107" s="3"/>
      <c r="Q107" s="1"/>
      <c r="R107" s="1"/>
      <c r="S107" s="22"/>
    </row>
  </sheetData>
  <autoFilter ref="A2:H105"/>
  <mergeCells count="2">
    <mergeCell ref="A1:I1"/>
    <mergeCell ref="K1:S1"/>
  </mergeCells>
  <pageMargins left="0.25" right="0.25" top="0.75" bottom="0.75" header="0.3" footer="0.3"/>
  <pageSetup paperSize="9" scale="94" fitToHeight="0" orientation="landscape" r:id="rId1"/>
  <headerFooter>
    <oddHeader>&amp;CHarmonogram naborów wniosków w ramach poddziałanie 19.2 Wsparcie na wdrażanie operacji w ramach strategii rozwoju lokalnego kierowanego przez społeczność</oddHeader>
  </headerFooter>
  <rowBreaks count="1" manualBreakCount="1">
    <brk id="8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23.02.2017</vt:lpstr>
      <vt:lpstr>'harmonogram 23.02.2017'!Obszar_wydruku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2017-03-13T08:31:44Z</dcterms:modified>
</cp:coreProperties>
</file>